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ia.dorokhova\Робочий стіл\ЗАЯВКИ 2022\ЗАЯВКИ 2023 год\01 Заявка обслуговування двигунів\Заявка для Мегаполіса\ТД\"/>
    </mc:Choice>
  </mc:AlternateContent>
  <bookViews>
    <workbookView xWindow="540" yWindow="0" windowWidth="18465" windowHeight="1030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solver_adj" localSheetId="0" hidden="1">'1'!#REF!</definedName>
    <definedName name="solver_adj" localSheetId="1" hidden="1">'2'!#REF!</definedName>
    <definedName name="solver_adj" localSheetId="2" hidden="1">'3'!#REF!</definedName>
    <definedName name="solver_adj" localSheetId="3" hidden="1">'4'!#REF!</definedName>
    <definedName name="solver_adj" localSheetId="4" hidden="1">'5'!#REF!</definedName>
    <definedName name="solver_adj" localSheetId="5" hidden="1">'6'!#REF!</definedName>
    <definedName name="solver_adj" localSheetId="6" hidden="1">'7'!#REF!</definedName>
    <definedName name="solver_adj" localSheetId="7" hidden="1">'8'!#REF!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opt" localSheetId="0" hidden="1">'1'!#REF!</definedName>
    <definedName name="solver_opt" localSheetId="1" hidden="1">'2'!#REF!</definedName>
    <definedName name="solver_opt" localSheetId="2" hidden="1">'3'!#REF!</definedName>
    <definedName name="solver_opt" localSheetId="3" hidden="1">'4'!#REF!</definedName>
    <definedName name="solver_opt" localSheetId="4" hidden="1">'5'!#REF!</definedName>
    <definedName name="solver_opt" localSheetId="5" hidden="1">'6'!#REF!</definedName>
    <definedName name="solver_opt" localSheetId="6" hidden="1">'7'!#REF!</definedName>
    <definedName name="solver_opt" localSheetId="7" hidden="1">'8'!#REF!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cl" localSheetId="7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ol" localSheetId="7" hidden="1">0.01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typ" localSheetId="3" hidden="1">3</definedName>
    <definedName name="solver_typ" localSheetId="4" hidden="1">3</definedName>
    <definedName name="solver_typ" localSheetId="5" hidden="1">3</definedName>
    <definedName name="solver_typ" localSheetId="6" hidden="1">3</definedName>
    <definedName name="solver_typ" localSheetId="7" hidden="1">3</definedName>
    <definedName name="solver_val" localSheetId="0" hidden="1">1167570</definedName>
    <definedName name="solver_val" localSheetId="1" hidden="1">1167570</definedName>
    <definedName name="solver_val" localSheetId="2" hidden="1">1167570</definedName>
    <definedName name="solver_val" localSheetId="3" hidden="1">1167570</definedName>
    <definedName name="solver_val" localSheetId="4" hidden="1">1167570</definedName>
    <definedName name="solver_val" localSheetId="5" hidden="1">1167570</definedName>
    <definedName name="solver_val" localSheetId="6" hidden="1">1167570</definedName>
    <definedName name="solver_val" localSheetId="7" hidden="1">1167570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_xlnm.Print_Area" localSheetId="0">'1'!$A$1:$D$14</definedName>
    <definedName name="_xlnm.Print_Area" localSheetId="1">'2'!$A$1:$G$20</definedName>
    <definedName name="_xlnm.Print_Area" localSheetId="2">'3'!$A$1:$F$26</definedName>
    <definedName name="_xlnm.Print_Area" localSheetId="3">'4'!$A$1:$F$26</definedName>
    <definedName name="_xlnm.Print_Area" localSheetId="4">'5'!$A$1:$E$59</definedName>
    <definedName name="_xlnm.Print_Area" localSheetId="5">'6'!$A$1:$F$21</definedName>
    <definedName name="_xlnm.Print_Area" localSheetId="6">'7'!$A$1:$F$21</definedName>
    <definedName name="_xlnm.Print_Area" localSheetId="7">'8'!$A$1:$D$15</definedName>
  </definedNames>
  <calcPr calcId="162913" calcMode="manual"/>
</workbook>
</file>

<file path=xl/calcChain.xml><?xml version="1.0" encoding="utf-8"?>
<calcChain xmlns="http://schemas.openxmlformats.org/spreadsheetml/2006/main">
  <c r="F7" i="3" l="1"/>
  <c r="F8" i="3"/>
  <c r="F13" i="3"/>
  <c r="F14" i="3"/>
  <c r="F15" i="3"/>
  <c r="F16" i="3"/>
  <c r="F17" i="3"/>
  <c r="F18" i="3"/>
  <c r="F7" i="4"/>
  <c r="F8" i="4"/>
  <c r="F13" i="4"/>
  <c r="F14" i="4"/>
  <c r="F15" i="4"/>
  <c r="F16" i="4"/>
  <c r="F17" i="4"/>
  <c r="F18" i="4"/>
  <c r="F15" i="7" l="1"/>
  <c r="F14" i="7"/>
  <c r="F13" i="7"/>
  <c r="F16" i="7" s="1"/>
  <c r="F8" i="7"/>
  <c r="F7" i="7"/>
  <c r="F14" i="6"/>
  <c r="F15" i="6"/>
  <c r="F13" i="6"/>
  <c r="F16" i="6" s="1"/>
  <c r="F8" i="6"/>
  <c r="F7" i="6"/>
  <c r="F9" i="6" s="1"/>
  <c r="F17" i="6" s="1"/>
  <c r="D8" i="2" s="1"/>
  <c r="G8" i="2" s="1"/>
  <c r="F19" i="4"/>
  <c r="F9" i="4"/>
  <c r="E19" i="3"/>
  <c r="F9" i="3"/>
  <c r="F9" i="7" l="1"/>
  <c r="E20" i="3"/>
  <c r="D5" i="2" s="1"/>
  <c r="G5" i="2" s="1"/>
  <c r="F17" i="7"/>
  <c r="D9" i="2" s="1"/>
  <c r="G9" i="2" s="1"/>
  <c r="F20" i="4"/>
  <c r="D6" i="2" s="1"/>
  <c r="G6" i="2" s="1"/>
  <c r="D10" i="1"/>
  <c r="G10" i="2" l="1"/>
  <c r="G11" i="2" s="1"/>
  <c r="G12" i="2" l="1"/>
  <c r="G14" i="2" s="1"/>
  <c r="G13" i="2" s="1"/>
</calcChain>
</file>

<file path=xl/sharedStrings.xml><?xml version="1.0" encoding="utf-8"?>
<sst xmlns="http://schemas.openxmlformats.org/spreadsheetml/2006/main" count="359" uniqueCount="178">
  <si>
    <t>№ п/п</t>
  </si>
  <si>
    <t>Додаток 1</t>
  </si>
  <si>
    <t>Найменування послуги</t>
  </si>
  <si>
    <t>Територія проведення першої послуги</t>
  </si>
  <si>
    <t>Територіальне розташування та к-ть</t>
  </si>
  <si>
    <t>Разом :</t>
  </si>
  <si>
    <t xml:space="preserve">К-ть </t>
  </si>
  <si>
    <t>Послуги з сервісного обслуговування багатошвидкісної гідравлічної муфти YOTFJ750-22FLSH</t>
  </si>
  <si>
    <t>1.  Тип двигуна - дизельний, модель G12V190PZ-L3.  Максимальна вихідна потужність двигуна на колінчатому валу при n = 1300 об/хв.  - 810кВт (1086 к.с.). Система охолодження - рідинна з замкнутим контуром, привід вентилятора - пасовий від двигуна.  Система запуска двигуна - електричний стартер від аккумуляторних батарей.</t>
  </si>
  <si>
    <t>Послуги з сервісного обслуговування ДВЗ G12V190PZ-L3</t>
  </si>
  <si>
    <t xml:space="preserve">2. Муфта - багатошвидкісна гідравлічна типу YOTFJ750-22FLSH. Номінальні вхідні обороти -1000-1500 об/хв., передаточне число редуктора -2,0-3,3. </t>
  </si>
  <si>
    <t>привідних дигунів внутрішнього згоряння в комплекті з гідравлічною муфтою</t>
  </si>
  <si>
    <t>Комплектація:</t>
  </si>
  <si>
    <t>1. Перше технічне обслуговування проводиться фахівцями Підрядної організації на території Замовника. У разі проведення монтажу Замовником обладнання на буровому верстаті на момент підписання договору  - на виробничому майданчику Замовника.</t>
  </si>
  <si>
    <t>2. Подальше технічне обслуговування проводиться на виробничих майданчиках Замовника: Харківська область, Полтавська область, Львівська область Розташування майданчиків змінюється в залежності від виробничого завдання Замовника.</t>
  </si>
  <si>
    <t xml:space="preserve">3. У разі поломки обладнання в процесі спорудження свердловини (виконання договору), Замовник має право замінити обладнання на аналогічне із власного обмінного фонду. </t>
  </si>
  <si>
    <t>Додаток 2</t>
  </si>
  <si>
    <t>Найменування робіт, матеріалів</t>
  </si>
  <si>
    <t>Од. виміру</t>
  </si>
  <si>
    <t xml:space="preserve">Вартість  ТО,                             грн. без ПДВ </t>
  </si>
  <si>
    <t>К-ть обладнання</t>
  </si>
  <si>
    <t>Сума, грн. без ПДВ</t>
  </si>
  <si>
    <t>1.1</t>
  </si>
  <si>
    <t>Технічне обслуговування (ТО0)</t>
  </si>
  <si>
    <t>шт.</t>
  </si>
  <si>
    <t>1.2</t>
  </si>
  <si>
    <t>Технічне обслуговування (ТО-1), напрацювання через кожні 500 мотогодин</t>
  </si>
  <si>
    <t>Разом без ПДВ</t>
  </si>
  <si>
    <t>ПДВ 20%</t>
  </si>
  <si>
    <t>Всього з ПДВ</t>
  </si>
  <si>
    <t>1. Відлік мотогодин розраховується з моменту проведення першого технічного обслуговування фахівцями Підрядної організації на території Замовника (не залежно від фактичного напрацювання установки на момент проведення технічного обслуговування)</t>
  </si>
  <si>
    <t>2.1</t>
  </si>
  <si>
    <t>2.2</t>
  </si>
  <si>
    <t>Періодичність проведення ТО :</t>
  </si>
  <si>
    <r>
      <t>Первинне ТО0</t>
    </r>
    <r>
      <rPr>
        <vertAlign val="subscript"/>
        <sz val="12"/>
        <color theme="1"/>
        <rFont val="Calibri"/>
        <family val="2"/>
        <charset val="204"/>
        <scheme val="minor"/>
      </rPr>
      <t xml:space="preserve">   </t>
    </r>
    <r>
      <rPr>
        <sz val="12"/>
        <color theme="1"/>
        <rFont val="Calibri"/>
        <family val="2"/>
        <charset val="204"/>
        <scheme val="minor"/>
      </rPr>
      <t xml:space="preserve"> - перед запуском в роботу </t>
    </r>
  </si>
  <si>
    <t>Назва послуги</t>
  </si>
  <si>
    <t xml:space="preserve">Од. Виміру </t>
  </si>
  <si>
    <r>
      <t>Кількість  на одне ТО</t>
    </r>
    <r>
      <rPr>
        <b/>
        <vertAlign val="superscript"/>
        <sz val="10"/>
        <color theme="1"/>
        <rFont val="Calibri"/>
        <family val="2"/>
        <charset val="204"/>
        <scheme val="minor"/>
      </rPr>
      <t/>
    </r>
  </si>
  <si>
    <t>Ціна за одиницю, грн. без ПДВ</t>
  </si>
  <si>
    <t xml:space="preserve">Сума, грн. без ПДВ </t>
  </si>
  <si>
    <t>Запланований сервіс</t>
  </si>
  <si>
    <t>Проведення ТО</t>
  </si>
  <si>
    <t>послуга</t>
  </si>
  <si>
    <t>Транспортні витрати *</t>
  </si>
  <si>
    <t>km</t>
  </si>
  <si>
    <t>Разом вартість послуги</t>
  </si>
  <si>
    <t>Запасні частини та матеріали, що підлягають заміні при ТО1</t>
  </si>
  <si>
    <t xml:space="preserve">Найменування </t>
  </si>
  <si>
    <r>
      <t>Кількість</t>
    </r>
    <r>
      <rPr>
        <b/>
        <vertAlign val="superscript"/>
        <sz val="10"/>
        <color theme="1"/>
        <rFont val="Calibri"/>
        <family val="2"/>
        <charset val="204"/>
        <scheme val="minor"/>
      </rPr>
      <t/>
    </r>
  </si>
  <si>
    <t>Вартість запасних частин для планового об слуговування ***</t>
  </si>
  <si>
    <t>Моторна олива Shell Rimula R4 X 15W40  або еквівалент**</t>
  </si>
  <si>
    <t>л</t>
  </si>
  <si>
    <t>Фільтр паливний 12V.10.30A або еквівалент</t>
  </si>
  <si>
    <t>Фільтр масляний 12VB.18.10B або еквівалент</t>
  </si>
  <si>
    <t>Фільтр повітряний 12VB.36M.40 або еквівалент</t>
  </si>
  <si>
    <t>Разом вартість запасних частин</t>
  </si>
  <si>
    <t>Разом вартість послуги та запасних частин</t>
  </si>
  <si>
    <t>2. * - тpaнспopтнi витpaти poзpаxoвyються зa фактoм виїзду тa вкaзyються в зaказ-нapядi Підрядником.</t>
  </si>
  <si>
    <t>Фільтр повітряний 12VB.36M.50 або еквівалент</t>
  </si>
  <si>
    <r>
      <t>ТО1</t>
    </r>
    <r>
      <rPr>
        <vertAlign val="subscript"/>
        <sz val="12"/>
        <color theme="1"/>
        <rFont val="Calibri"/>
        <family val="2"/>
        <charset val="204"/>
        <scheme val="minor"/>
      </rPr>
      <t xml:space="preserve">   </t>
    </r>
    <r>
      <rPr>
        <sz val="12"/>
        <color theme="1"/>
        <rFont val="Calibri"/>
        <family val="2"/>
        <charset val="204"/>
        <scheme val="minor"/>
      </rPr>
      <t xml:space="preserve"> - через кожні 500 мотогодин напрацювання (+-50 мотогодин)</t>
    </r>
  </si>
  <si>
    <t>Найменування запасних частин , що використовуються для технічного обслуговування, ремонту та експлуатації обладнання за необхідності</t>
  </si>
  <si>
    <t>Найменування</t>
  </si>
  <si>
    <t>Один. виміру</t>
  </si>
  <si>
    <t>Кіл-сть</t>
  </si>
  <si>
    <t>шт</t>
  </si>
  <si>
    <t>Додаток  5</t>
  </si>
  <si>
    <t>Ціна , грн. без ПДВ</t>
  </si>
  <si>
    <t>12V.01.14 кільце гільзи</t>
  </si>
  <si>
    <t>12VB.01.136 кільце гільзи</t>
  </si>
  <si>
    <t>12VB.01.134 кільце гільзи</t>
  </si>
  <si>
    <t>12VB.01.02C гільза</t>
  </si>
  <si>
    <t>12VB.01.03 прокладка ГБЦ</t>
  </si>
  <si>
    <t>12VB.03.00B ГБЦ в зборі</t>
  </si>
  <si>
    <t>12VB.03.11 ущільнення ГБЦ</t>
  </si>
  <si>
    <t>12VB.03.12а ущільнення клап. кришки</t>
  </si>
  <si>
    <t xml:space="preserve">12VB.03.80.02 Втулка клапана </t>
  </si>
  <si>
    <t>12VB.03.80.50 сідло клапана впускного</t>
  </si>
  <si>
    <t>12VB.03.22 клапан випускний</t>
  </si>
  <si>
    <t>12VB.03.80.04 сідло клапана випускного</t>
  </si>
  <si>
    <t>12VB.03.10.03 рокер випуск</t>
  </si>
  <si>
    <t>12VB.03.10.01 рокер впуск</t>
  </si>
  <si>
    <t>12VB.03.10.02 втулка рокера</t>
  </si>
  <si>
    <t>12VB.03.10.04 вал рокера</t>
  </si>
  <si>
    <t>12V.04.06 прокладка піддона права</t>
  </si>
  <si>
    <t>12V.04.05 прокладка піддона ліва</t>
  </si>
  <si>
    <t>12VB.05.09B кільце компресійне (верхнє)</t>
  </si>
  <si>
    <t>12VB.05.11 кільце компресійне</t>
  </si>
  <si>
    <t>12VB.05.20 кільце масляне</t>
  </si>
  <si>
    <t>Z12VB.05.01C поршень</t>
  </si>
  <si>
    <t>12V.05.08A палець поршня</t>
  </si>
  <si>
    <t>12V.05.14 стопорне кільце поршня</t>
  </si>
  <si>
    <t>12VB.05.10.08 втулка шатуна</t>
  </si>
  <si>
    <t>12VB.05.10.01 шатун</t>
  </si>
  <si>
    <t>12VB.05.10.02 кришка шатуна</t>
  </si>
  <si>
    <t>12VB.05.10.05 вкладиш шатунний нижній</t>
  </si>
  <si>
    <t>12VB.05.10.04 вкладиш шатунний верхній</t>
  </si>
  <si>
    <t xml:space="preserve">12VB.05.10.03 болт шатуна </t>
  </si>
  <si>
    <t xml:space="preserve">12VB.05.10.06 шайба </t>
  </si>
  <si>
    <t>12VB.05.10.09 гайка</t>
  </si>
  <si>
    <t>12VB.11.00 насос підкачки палива (роторний)</t>
  </si>
  <si>
    <t>235.11.00 насос підкачки палива (НШ)</t>
  </si>
  <si>
    <t>Z12V.12.00 палевний насос (ПНВТ)</t>
  </si>
  <si>
    <t>12VB.16.00E форсунка</t>
  </si>
  <si>
    <t>12VB.22.00B насос водяний (помпа)</t>
  </si>
  <si>
    <t>129.22.00B насос водяний (помпа)</t>
  </si>
  <si>
    <t>12VB.46.03 стартер</t>
  </si>
  <si>
    <t>12VB.46.02 реле стартера</t>
  </si>
  <si>
    <t>12VB.32.00D панель приладів</t>
  </si>
  <si>
    <t>20GJ.00EA турбокомпресор</t>
  </si>
  <si>
    <t>1. У разі необхідності для проведення технічного обслуговування ДВЗ використовуються запасні частини із Додатку №5</t>
  </si>
  <si>
    <t>3.  ** - матеріали та запасні частини, що використовуються у разі технічної необхідності (вказуються в заказ-наряді Підрядником). Перелік та вартість запасних частин вказані у Додатку 5.</t>
  </si>
  <si>
    <t>4. Всі демонтовані запасні частини та матеріали повертаються Замовнику.</t>
  </si>
  <si>
    <t>Послуги</t>
  </si>
  <si>
    <t>Перевірка та обслуговування муфти</t>
  </si>
  <si>
    <t xml:space="preserve">Ціна за одиницю, грн. без ПДВ </t>
  </si>
  <si>
    <t xml:space="preserve"> послуга</t>
  </si>
  <si>
    <t>Avista HYD HLP 46 мастило гідравлічне або еквівалент**</t>
  </si>
  <si>
    <t>Фільтр гідравлічний TZX2 або еквівалент**</t>
  </si>
  <si>
    <t>Фільтр гідравлічний 6112.96.80 або еквівалент**</t>
  </si>
  <si>
    <t>1. * - тpaнспopтнi витpaти poзpаxoвyються зa фактoм виїзду тa вкaзyються в зaказ-нapядi Підрядником.</t>
  </si>
  <si>
    <t>2.  ** - матеріали та запасні частини, що використовуються (вказуються в заказ-наряді Підрядником).</t>
  </si>
  <si>
    <t>3. Всі демонтовані запасні частини та матеріали повертаються Замовнику.</t>
  </si>
  <si>
    <t>Додаток 3</t>
  </si>
  <si>
    <t>Додаток 4</t>
  </si>
  <si>
    <t>Додаток  6</t>
  </si>
  <si>
    <t>Додаток  7</t>
  </si>
  <si>
    <t>Розрахунок
 вартості послуг з інженерного супроводу</t>
  </si>
  <si>
    <t>Технічне діагностування</t>
  </si>
  <si>
    <t xml:space="preserve">Поточний ремонт </t>
  </si>
  <si>
    <t xml:space="preserve">Послуги механіка </t>
  </si>
  <si>
    <t>Послуги електрика</t>
  </si>
  <si>
    <t>Інженерний супровід включає: послуги з технічного діагностування, поточного ремонту</t>
  </si>
  <si>
    <t xml:space="preserve">* - фактична к-ть км від бази підрядної організації до виробничого об'єкта Замовника, вказується у заказ-наряді фахівцями Підрядної організації.  </t>
  </si>
  <si>
    <t>К-ть ТО на рік</t>
  </si>
  <si>
    <t>Загальна вартість технічного обслуговування</t>
  </si>
  <si>
    <t>Додаток 8</t>
  </si>
  <si>
    <t xml:space="preserve">12VB.03.37A клапан впускний </t>
  </si>
  <si>
    <t>Додаток 9</t>
  </si>
  <si>
    <t>Розбирання та дефектування ДВЗ</t>
  </si>
  <si>
    <t>Збирання ДВЗ</t>
  </si>
  <si>
    <t>Ремонт</t>
  </si>
  <si>
    <t>Кількість</t>
  </si>
  <si>
    <t xml:space="preserve">12VB.08.10.14 прокладка впускного колектору </t>
  </si>
  <si>
    <t xml:space="preserve">Z12VB.09.04A прокладка випускного колектору </t>
  </si>
  <si>
    <t>12VB.10.06 ущільнення під паливний фільтр</t>
  </si>
  <si>
    <t>12VB17.00c насос масляний</t>
  </si>
  <si>
    <t>70х5,7GB1235-76 ущільнення масляного фільтра</t>
  </si>
  <si>
    <t>Z12VB.08.10.05 ущільнення кришки масляного фільтра</t>
  </si>
  <si>
    <t>1 година роботи</t>
  </si>
  <si>
    <t>ремонту ДВЗ G12V190PZ-L3: послуги з ремонту на базі виробничого обслуговування Підрядної організації</t>
  </si>
  <si>
    <t xml:space="preserve">Розрахунок вартості послуг з технічного обслуговування ДВЗ G12V190PZ-L3             </t>
  </si>
  <si>
    <t xml:space="preserve">Розрахунок вартості послуг з технічного обслуговування гідравлічної муфти YOTFJ750-22FLSH        </t>
  </si>
  <si>
    <t xml:space="preserve">Розрахунок вартості послуг з технічного обслуговування гідравлічної муфти YOTFJ750-22FLSH          </t>
  </si>
  <si>
    <t>1. * - фактична к-ть км від виробничого об'єкта Замовника до бази Підрядної організації. Перевезення обладнання з виробничого об'єкта Замовника на базу пірядної організації для проведення ремонту обладнання, здійснює Підрядник.</t>
  </si>
  <si>
    <t xml:space="preserve">3. Запасні частини, що будуть використані під час ремонту, та їх вартість вказуються у акті виконаних робіт підрядною організацією, із Додатків № 4 та №5 </t>
  </si>
  <si>
    <t>2. Проведення ремонту ДВЗ проводиться на підставі дефектної відомості, складеної підрядною організацією та погодженою уповноваженими особами Замовника. Погодження дефектної відомості  уповноваженими особами Замовника, здійснюється на території Підрядної організації.</t>
  </si>
  <si>
    <t>2. Технічному обслуговуванню ТО0 підлягають 8-м комплектів обладнання, решта знаходяться в експлуатації.</t>
  </si>
  <si>
    <t>С-1930GB1171-74 ремінь приводу вентилятора</t>
  </si>
  <si>
    <t>С-2120GB1171-74 ремінь приводу вентилятора</t>
  </si>
  <si>
    <t>С-1830GB1171-74 ремінь приводу вентилятора</t>
  </si>
  <si>
    <t>С-2159GB1171-74 ремінь приводу вентилятора</t>
  </si>
  <si>
    <t>С-1800GB1171-74 ремінь приводу вентилятора</t>
  </si>
  <si>
    <t>Технічне обслуговування (ТО1), напрацювання через кожні 1500 мотогодин</t>
  </si>
  <si>
    <t>Антифриз POLAR Standard BS 6580 -37C зеленый або еквівалент</t>
  </si>
  <si>
    <r>
      <t>ТО1</t>
    </r>
    <r>
      <rPr>
        <vertAlign val="subscript"/>
        <sz val="12"/>
        <color theme="1"/>
        <rFont val="Calibri"/>
        <family val="2"/>
        <charset val="204"/>
        <scheme val="minor"/>
      </rPr>
      <t xml:space="preserve">   </t>
    </r>
    <r>
      <rPr>
        <sz val="12"/>
        <color theme="1"/>
        <rFont val="Calibri"/>
        <family val="2"/>
        <charset val="204"/>
        <scheme val="minor"/>
      </rPr>
      <t xml:space="preserve"> - через кожні 1500 мотогодин напрацювання (+-50 мотогодин)</t>
    </r>
  </si>
  <si>
    <t>Запасні частини та матеріали, що підлягають заміні при ТО-0</t>
  </si>
  <si>
    <t xml:space="preserve">3. Термін технічного обслуговування взято із розрахунку напрацювання насосної установки  6000 мотогодин. </t>
  </si>
  <si>
    <r>
      <t>Первинне ТО-0</t>
    </r>
    <r>
      <rPr>
        <vertAlign val="subscript"/>
        <sz val="12"/>
        <color theme="1"/>
        <rFont val="Calibri"/>
        <family val="2"/>
        <charset val="204"/>
        <scheme val="minor"/>
      </rPr>
      <t xml:space="preserve">   </t>
    </r>
    <r>
      <rPr>
        <sz val="12"/>
        <color theme="1"/>
        <rFont val="Calibri"/>
        <family val="2"/>
        <charset val="204"/>
        <scheme val="minor"/>
      </rPr>
      <t xml:space="preserve"> - перед запуском в роботу </t>
    </r>
  </si>
  <si>
    <t xml:space="preserve">Вартість запасних частин для планового об слуговування </t>
  </si>
  <si>
    <t xml:space="preserve">Транспортні витрати </t>
  </si>
  <si>
    <t>Фільтр гідравлічний 6112.96.80 або еквівалент</t>
  </si>
  <si>
    <t>Фільтр гідравлічний TZX2 або еквівалент</t>
  </si>
  <si>
    <t>Технічне обслуговування ДВЗ G12V190PZ -L3, з них:</t>
  </si>
  <si>
    <t>Технічне обслуговування гідравлічної муфти YOTFJ750-22FLSH, з них:</t>
  </si>
  <si>
    <r>
      <t>Вартість додаткових запасних частин , транспортні витрати,  вартість інженерного супроводу, послуги з ремонту на базі виробничого обслуговування Підрядної організації (</t>
    </r>
    <r>
      <rPr>
        <b/>
        <sz val="11"/>
        <color rgb="FFFF0000"/>
        <rFont val="Calibri"/>
        <family val="2"/>
        <charset val="204"/>
        <scheme val="minor"/>
      </rPr>
      <t>25% від загальної вартості технічного обслуговування</t>
    </r>
    <r>
      <rPr>
        <sz val="11"/>
        <color theme="1"/>
        <rFont val="Calibri"/>
        <family val="2"/>
        <charset val="204"/>
        <scheme val="minor"/>
      </rPr>
      <t>)</t>
    </r>
  </si>
  <si>
    <t>Антифриз POLAR Standard BS 6580 -37C зелений або еквівалент**</t>
  </si>
  <si>
    <t>Розрахунок вартості сервісного обслуговування привідних дигунів внутрішнього згоряння в комплекті з гідравлічною муфтою</t>
  </si>
  <si>
    <t>Виробничі об’єкти Замовника (Бурові майданчики), Філія БУ «Укрбургаз», Харківська обл., м. Красноград, вул.Полтавська 86, поштовий індекс 63304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</si>
</sst>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0" borderId="0"/>
    <xf numFmtId="0" fontId="11" fillId="0" borderId="0"/>
    <xf numFmtId="0" fontId="9" fillId="0" borderId="0"/>
    <xf numFmtId="0" fontId="28" fillId="0" borderId="0"/>
    <xf numFmtId="0" fontId="7" fillId="0" borderId="0"/>
  </cellStyleXfs>
  <cellXfs count="197">
    <xf numFmtId="0" fontId="0" fillId="0" borderId="0" xfId="0"/>
    <xf numFmtId="0" fontId="12" fillId="0" borderId="0" xfId="1" applyFont="1" applyAlignment="1">
      <alignment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49" fontId="8" fillId="0" borderId="11" xfId="1" applyNumberFormat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left" vertical="center" wrapText="1"/>
    </xf>
    <xf numFmtId="0" fontId="18" fillId="0" borderId="1" xfId="1" applyFont="1" applyBorder="1" applyAlignment="1">
      <alignment vertical="center" wrapText="1"/>
    </xf>
    <xf numFmtId="4" fontId="18" fillId="0" borderId="6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2" fillId="0" borderId="1" xfId="4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" fontId="6" fillId="0" borderId="6" xfId="1" applyNumberFormat="1" applyFont="1" applyBorder="1" applyAlignment="1">
      <alignment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4" fontId="18" fillId="0" borderId="14" xfId="1" applyNumberFormat="1" applyFont="1" applyBorder="1" applyAlignment="1">
      <alignment horizontal="right" vertical="center" wrapText="1"/>
    </xf>
    <xf numFmtId="4" fontId="18" fillId="0" borderId="6" xfId="1" applyNumberFormat="1" applyFont="1" applyBorder="1" applyAlignment="1">
      <alignment horizontal="right" vertical="center" wrapText="1"/>
    </xf>
    <xf numFmtId="4" fontId="18" fillId="0" borderId="12" xfId="1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13" fillId="0" borderId="3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 vertical="center" wrapText="1"/>
    </xf>
    <xf numFmtId="0" fontId="23" fillId="0" borderId="1" xfId="4" applyFont="1" applyBorder="1" applyAlignment="1">
      <alignment horizontal="center" vertical="center" wrapText="1"/>
    </xf>
    <xf numFmtId="4" fontId="12" fillId="0" borderId="1" xfId="4" applyNumberFormat="1" applyFont="1" applyBorder="1" applyAlignment="1">
      <alignment horizontal="center" vertical="center" wrapText="1"/>
    </xf>
    <xf numFmtId="4" fontId="12" fillId="0" borderId="6" xfId="4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21" xfId="4" applyFont="1" applyBorder="1" applyAlignment="1">
      <alignment horizontal="center" vertical="center" wrapText="1"/>
    </xf>
    <xf numFmtId="4" fontId="13" fillId="0" borderId="24" xfId="4" applyNumberFormat="1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12" fillId="0" borderId="1" xfId="4" applyFont="1" applyBorder="1" applyAlignment="1">
      <alignment vertical="center" wrapText="1"/>
    </xf>
    <xf numFmtId="4" fontId="12" fillId="0" borderId="6" xfId="4" applyNumberFormat="1" applyFont="1" applyBorder="1" applyAlignment="1">
      <alignment horizontal="center" vertical="center"/>
    </xf>
    <xf numFmtId="4" fontId="13" fillId="0" borderId="6" xfId="4" applyNumberFormat="1" applyFont="1" applyBorder="1" applyAlignment="1">
      <alignment horizontal="center" vertical="center" wrapText="1"/>
    </xf>
    <xf numFmtId="0" fontId="34" fillId="0" borderId="0" xfId="4" applyFont="1" applyAlignment="1">
      <alignment vertical="center" wrapText="1"/>
    </xf>
    <xf numFmtId="4" fontId="13" fillId="0" borderId="9" xfId="4" applyNumberFormat="1" applyFont="1" applyBorder="1" applyAlignment="1">
      <alignment horizontal="center" vertical="center" wrapText="1"/>
    </xf>
    <xf numFmtId="4" fontId="6" fillId="0" borderId="9" xfId="1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4" fontId="24" fillId="2" borderId="6" xfId="0" applyNumberFormat="1" applyFont="1" applyFill="1" applyBorder="1" applyAlignment="1">
      <alignment horizontal="left" vertical="center" wrapText="1"/>
    </xf>
    <xf numFmtId="4" fontId="24" fillId="0" borderId="6" xfId="0" applyNumberFormat="1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4" fontId="24" fillId="0" borderId="9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1" xfId="4" applyFont="1" applyBorder="1" applyAlignment="1">
      <alignment vertical="center" wrapText="1"/>
    </xf>
    <xf numFmtId="0" fontId="13" fillId="0" borderId="6" xfId="4" applyFont="1" applyBorder="1" applyAlignment="1">
      <alignment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6" xfId="4" applyFont="1" applyBorder="1" applyAlignment="1">
      <alignment vertical="center" wrapText="1"/>
    </xf>
    <xf numFmtId="0" fontId="13" fillId="0" borderId="22" xfId="4" applyFont="1" applyBorder="1" applyAlignment="1">
      <alignment vertical="center" wrapText="1"/>
    </xf>
    <xf numFmtId="0" fontId="12" fillId="0" borderId="0" xfId="1" applyFont="1" applyAlignment="1">
      <alignment horizontal="left" vertical="center" wrapText="1"/>
    </xf>
    <xf numFmtId="0" fontId="17" fillId="0" borderId="0" xfId="1" applyFont="1" applyAlignment="1">
      <alignment horizontal="center" vertical="center" wrapText="1"/>
    </xf>
    <xf numFmtId="0" fontId="13" fillId="0" borderId="7" xfId="1" applyFont="1" applyBorder="1" applyAlignment="1">
      <alignment horizontal="right" vertical="center" wrapText="1"/>
    </xf>
    <xf numFmtId="0" fontId="13" fillId="0" borderId="8" xfId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8" fillId="0" borderId="15" xfId="1" applyFont="1" applyBorder="1" applyAlignment="1">
      <alignment horizontal="right" vertical="center" wrapText="1"/>
    </xf>
    <xf numFmtId="0" fontId="18" fillId="0" borderId="16" xfId="1" applyFont="1" applyBorder="1" applyAlignment="1">
      <alignment horizontal="right" vertical="center" wrapText="1"/>
    </xf>
    <xf numFmtId="0" fontId="18" fillId="0" borderId="17" xfId="1" applyFont="1" applyBorder="1" applyAlignment="1">
      <alignment horizontal="right" vertical="center" wrapText="1"/>
    </xf>
    <xf numFmtId="0" fontId="18" fillId="0" borderId="18" xfId="1" applyFont="1" applyBorder="1" applyAlignment="1">
      <alignment horizontal="right" vertical="center" wrapText="1"/>
    </xf>
    <xf numFmtId="0" fontId="18" fillId="0" borderId="19" xfId="1" applyFont="1" applyBorder="1" applyAlignment="1">
      <alignment horizontal="right" vertical="center" wrapText="1"/>
    </xf>
    <xf numFmtId="0" fontId="18" fillId="0" borderId="20" xfId="1" applyFont="1" applyBorder="1" applyAlignment="1">
      <alignment horizontal="right" vertical="center" wrapText="1"/>
    </xf>
    <xf numFmtId="0" fontId="2" fillId="0" borderId="21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center" vertical="center" wrapText="1"/>
    </xf>
    <xf numFmtId="4" fontId="13" fillId="0" borderId="29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0" fontId="12" fillId="0" borderId="0" xfId="4" applyFont="1" applyAlignment="1">
      <alignment horizontal="justify" vertical="center"/>
    </xf>
    <xf numFmtId="0" fontId="13" fillId="0" borderId="15" xfId="4" applyFont="1" applyBorder="1" applyAlignment="1">
      <alignment horizontal="center" vertical="center" wrapText="1"/>
    </xf>
    <xf numFmtId="0" fontId="13" fillId="0" borderId="16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 wrapText="1"/>
    </xf>
    <xf numFmtId="0" fontId="13" fillId="0" borderId="27" xfId="4" applyFont="1" applyBorder="1" applyAlignment="1">
      <alignment horizontal="center" vertical="center" wrapText="1"/>
    </xf>
    <xf numFmtId="0" fontId="13" fillId="0" borderId="28" xfId="4" applyFont="1" applyBorder="1" applyAlignment="1">
      <alignment horizontal="center" vertical="center" wrapText="1"/>
    </xf>
    <xf numFmtId="0" fontId="12" fillId="0" borderId="0" xfId="5" applyFont="1" applyAlignment="1">
      <alignment horizontal="left" vertical="center" wrapText="1"/>
    </xf>
    <xf numFmtId="0" fontId="12" fillId="0" borderId="0" xfId="4" applyFont="1" applyAlignment="1">
      <alignment horizontal="left" vertical="center" wrapText="1"/>
    </xf>
    <xf numFmtId="0" fontId="13" fillId="0" borderId="2" xfId="4" applyFont="1" applyBorder="1" applyAlignment="1">
      <alignment horizontal="right" vertical="center" wrapText="1"/>
    </xf>
    <xf numFmtId="0" fontId="13" fillId="0" borderId="1" xfId="4" applyFont="1" applyBorder="1" applyAlignment="1">
      <alignment horizontal="right" vertical="center" wrapText="1"/>
    </xf>
    <xf numFmtId="0" fontId="13" fillId="0" borderId="7" xfId="4" applyFont="1" applyBorder="1" applyAlignment="1">
      <alignment horizontal="right" vertical="center" wrapText="1"/>
    </xf>
    <xf numFmtId="0" fontId="13" fillId="0" borderId="8" xfId="4" applyFont="1" applyBorder="1" applyAlignment="1">
      <alignment horizontal="right" vertical="center" wrapText="1"/>
    </xf>
    <xf numFmtId="0" fontId="12" fillId="0" borderId="0" xfId="0" applyFont="1" applyFill="1" applyAlignment="1">
      <alignment horizontal="justify" vertical="center" wrapText="1"/>
    </xf>
    <xf numFmtId="0" fontId="3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13" fillId="0" borderId="0" xfId="4" applyFont="1" applyAlignment="1">
      <alignment horizontal="center" vertical="center"/>
    </xf>
  </cellXfs>
  <cellStyles count="6">
    <cellStyle name="Звичайний" xfId="0" builtinId="0"/>
    <cellStyle name="Звичайний 2" xfId="4"/>
    <cellStyle name="Обычный 2" xfId="2"/>
    <cellStyle name="Обычный 3" xfId="1"/>
    <cellStyle name="Обычный 3 2" xfId="5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808739</xdr:colOff>
      <xdr:row>26</xdr:row>
      <xdr:rowOff>0</xdr:rowOff>
    </xdr:from>
    <xdr:ext cx="8214" cy="92438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0464" y="10144125"/>
          <a:ext cx="8214" cy="9243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4"/>
  <sheetViews>
    <sheetView tabSelected="1" view="pageBreakPreview" zoomScale="91" zoomScaleNormal="75" zoomScaleSheetLayoutView="91" zoomScalePageLayoutView="75" workbookViewId="0">
      <selection activeCell="A6" sqref="A6:D6"/>
    </sheetView>
  </sheetViews>
  <sheetFormatPr defaultColWidth="9.33203125" defaultRowHeight="15.75" x14ac:dyDescent="0.2"/>
  <cols>
    <col min="1" max="1" width="5.5" style="1" customWidth="1"/>
    <col min="2" max="2" width="67.6640625" style="1" customWidth="1"/>
    <col min="3" max="3" width="34.33203125" style="1" customWidth="1"/>
    <col min="4" max="4" width="10.6640625" style="1" customWidth="1"/>
    <col min="5" max="5" width="16.1640625" style="1" customWidth="1"/>
    <col min="6" max="16384" width="9.33203125" style="1"/>
  </cols>
  <sheetData>
    <row r="1" spans="1:4" x14ac:dyDescent="0.2">
      <c r="C1" s="136" t="s">
        <v>1</v>
      </c>
      <c r="D1" s="136"/>
    </row>
    <row r="2" spans="1:4" ht="18.75" x14ac:dyDescent="0.2">
      <c r="A2" s="139" t="s">
        <v>4</v>
      </c>
      <c r="B2" s="139"/>
      <c r="C2" s="139"/>
      <c r="D2" s="139"/>
    </row>
    <row r="3" spans="1:4" ht="18.75" customHeight="1" x14ac:dyDescent="0.2">
      <c r="A3" s="139" t="s">
        <v>11</v>
      </c>
      <c r="B3" s="139"/>
      <c r="C3" s="139"/>
      <c r="D3" s="139"/>
    </row>
    <row r="4" spans="1:4" x14ac:dyDescent="0.2">
      <c r="A4" s="140" t="s">
        <v>12</v>
      </c>
      <c r="B4" s="140"/>
      <c r="C4" s="140"/>
      <c r="D4" s="140"/>
    </row>
    <row r="5" spans="1:4" ht="67.5" customHeight="1" x14ac:dyDescent="0.2">
      <c r="A5" s="141" t="s">
        <v>8</v>
      </c>
      <c r="B5" s="141"/>
      <c r="C5" s="141"/>
      <c r="D5" s="141"/>
    </row>
    <row r="6" spans="1:4" ht="39" customHeight="1" thickBot="1" x14ac:dyDescent="0.25">
      <c r="A6" s="135" t="s">
        <v>10</v>
      </c>
      <c r="B6" s="135"/>
      <c r="C6" s="135"/>
      <c r="D6" s="135"/>
    </row>
    <row r="7" spans="1:4" ht="69.75" customHeight="1" x14ac:dyDescent="0.2">
      <c r="A7" s="4" t="s">
        <v>0</v>
      </c>
      <c r="B7" s="3" t="s">
        <v>2</v>
      </c>
      <c r="C7" s="3" t="s">
        <v>3</v>
      </c>
      <c r="D7" s="6" t="s">
        <v>6</v>
      </c>
    </row>
    <row r="8" spans="1:4" ht="110.25" customHeight="1" x14ac:dyDescent="0.2">
      <c r="A8" s="5">
        <v>1</v>
      </c>
      <c r="B8" s="2" t="s">
        <v>9</v>
      </c>
      <c r="C8" s="142" t="s">
        <v>177</v>
      </c>
      <c r="D8" s="7">
        <v>22</v>
      </c>
    </row>
    <row r="9" spans="1:4" ht="45" customHeight="1" x14ac:dyDescent="0.2">
      <c r="A9" s="5">
        <v>2</v>
      </c>
      <c r="B9" s="2" t="s">
        <v>7</v>
      </c>
      <c r="C9" s="143"/>
      <c r="D9" s="7">
        <v>22</v>
      </c>
    </row>
    <row r="10" spans="1:4" ht="27" customHeight="1" thickBot="1" x14ac:dyDescent="0.25">
      <c r="A10" s="137" t="s">
        <v>5</v>
      </c>
      <c r="B10" s="138"/>
      <c r="C10" s="138"/>
      <c r="D10" s="8">
        <f>SUM(D8:D9)</f>
        <v>44</v>
      </c>
    </row>
    <row r="12" spans="1:4" ht="64.5" customHeight="1" x14ac:dyDescent="0.2">
      <c r="A12" s="135" t="s">
        <v>13</v>
      </c>
      <c r="B12" s="135"/>
      <c r="C12" s="135"/>
      <c r="D12" s="135"/>
    </row>
    <row r="13" spans="1:4" ht="62.1" customHeight="1" x14ac:dyDescent="0.2">
      <c r="A13" s="135" t="s">
        <v>14</v>
      </c>
      <c r="B13" s="135"/>
      <c r="C13" s="135"/>
      <c r="D13" s="135"/>
    </row>
    <row r="14" spans="1:4" ht="41.25" customHeight="1" x14ac:dyDescent="0.2">
      <c r="A14" s="135" t="s">
        <v>15</v>
      </c>
      <c r="B14" s="135"/>
      <c r="C14" s="135"/>
      <c r="D14" s="135"/>
    </row>
  </sheetData>
  <mergeCells count="11">
    <mergeCell ref="A14:D14"/>
    <mergeCell ref="A12:D12"/>
    <mergeCell ref="A13:D13"/>
    <mergeCell ref="C1:D1"/>
    <mergeCell ref="A10:C10"/>
    <mergeCell ref="A2:D2"/>
    <mergeCell ref="A3:D3"/>
    <mergeCell ref="A4:D4"/>
    <mergeCell ref="A5:D5"/>
    <mergeCell ref="A6:D6"/>
    <mergeCell ref="C8:C9"/>
  </mergeCells>
  <pageMargins left="0.23622047244094491" right="0.23622047244094491" top="0" bottom="0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view="pageBreakPreview" zoomScale="91" zoomScaleNormal="75" zoomScaleSheetLayoutView="91" zoomScalePageLayoutView="75" workbookViewId="0">
      <selection activeCell="A3" sqref="A3"/>
    </sheetView>
  </sheetViews>
  <sheetFormatPr defaultColWidth="9.33203125" defaultRowHeight="15" x14ac:dyDescent="0.2"/>
  <cols>
    <col min="1" max="1" width="7.5" style="9" customWidth="1"/>
    <col min="2" max="2" width="46.33203125" style="9" customWidth="1"/>
    <col min="3" max="3" width="10.1640625" style="9" customWidth="1"/>
    <col min="4" max="4" width="17.83203125" style="9" customWidth="1"/>
    <col min="5" max="6" width="15.1640625" style="9" customWidth="1"/>
    <col min="7" max="7" width="17.5" style="9" customWidth="1"/>
    <col min="8" max="8" width="16.1640625" style="9" customWidth="1"/>
    <col min="9" max="16384" width="9.33203125" style="9"/>
  </cols>
  <sheetData>
    <row r="1" spans="1:7" ht="27.75" customHeight="1" x14ac:dyDescent="0.2">
      <c r="G1" s="10" t="s">
        <v>16</v>
      </c>
    </row>
    <row r="2" spans="1:7" ht="40.5" customHeight="1" thickBot="1" x14ac:dyDescent="0.25">
      <c r="A2" s="139" t="s">
        <v>176</v>
      </c>
      <c r="B2" s="139"/>
      <c r="C2" s="139"/>
      <c r="D2" s="139"/>
      <c r="E2" s="139"/>
      <c r="F2" s="139"/>
      <c r="G2" s="139"/>
    </row>
    <row r="3" spans="1:7" s="15" customFormat="1" ht="54" customHeight="1" x14ac:dyDescent="0.2">
      <c r="A3" s="11" t="s">
        <v>0</v>
      </c>
      <c r="B3" s="12" t="s">
        <v>17</v>
      </c>
      <c r="C3" s="12" t="s">
        <v>18</v>
      </c>
      <c r="D3" s="12" t="s">
        <v>19</v>
      </c>
      <c r="E3" s="13" t="s">
        <v>20</v>
      </c>
      <c r="F3" s="13" t="s">
        <v>133</v>
      </c>
      <c r="G3" s="14" t="s">
        <v>21</v>
      </c>
    </row>
    <row r="4" spans="1:7" s="15" customFormat="1" ht="37.5" customHeight="1" x14ac:dyDescent="0.2">
      <c r="A4" s="16">
        <v>1</v>
      </c>
      <c r="B4" s="17" t="s">
        <v>172</v>
      </c>
      <c r="C4" s="18"/>
      <c r="D4" s="19"/>
      <c r="E4" s="20"/>
      <c r="F4" s="20"/>
      <c r="G4" s="21"/>
    </row>
    <row r="5" spans="1:7" s="15" customFormat="1" ht="31.5" customHeight="1" x14ac:dyDescent="0.2">
      <c r="A5" s="22" t="s">
        <v>22</v>
      </c>
      <c r="B5" s="23" t="s">
        <v>23</v>
      </c>
      <c r="C5" s="18" t="s">
        <v>24</v>
      </c>
      <c r="D5" s="81">
        <f>'3'!E20</f>
        <v>0</v>
      </c>
      <c r="E5" s="20">
        <v>8</v>
      </c>
      <c r="F5" s="20">
        <v>1</v>
      </c>
      <c r="G5" s="79">
        <f>ROUND(D5*E5*F5,2)</f>
        <v>0</v>
      </c>
    </row>
    <row r="6" spans="1:7" s="15" customFormat="1" ht="34.5" customHeight="1" x14ac:dyDescent="0.2">
      <c r="A6" s="22" t="s">
        <v>25</v>
      </c>
      <c r="B6" s="23" t="s">
        <v>26</v>
      </c>
      <c r="C6" s="18" t="s">
        <v>24</v>
      </c>
      <c r="D6" s="81">
        <f>'4'!F20</f>
        <v>0</v>
      </c>
      <c r="E6" s="20">
        <v>22</v>
      </c>
      <c r="F6" s="20">
        <v>11</v>
      </c>
      <c r="G6" s="79">
        <f>ROUND(D6*E6*F6,2)</f>
        <v>0</v>
      </c>
    </row>
    <row r="7" spans="1:7" ht="37.5" customHeight="1" x14ac:dyDescent="0.2">
      <c r="A7" s="16">
        <v>2</v>
      </c>
      <c r="B7" s="24" t="s">
        <v>173</v>
      </c>
      <c r="C7" s="18"/>
      <c r="D7" s="19"/>
      <c r="E7" s="20"/>
      <c r="F7" s="20"/>
      <c r="G7" s="79"/>
    </row>
    <row r="8" spans="1:7" ht="37.5" customHeight="1" x14ac:dyDescent="0.2">
      <c r="A8" s="22" t="s">
        <v>31</v>
      </c>
      <c r="B8" s="23" t="s">
        <v>23</v>
      </c>
      <c r="C8" s="18" t="s">
        <v>24</v>
      </c>
      <c r="D8" s="81">
        <f>'6'!F17</f>
        <v>0</v>
      </c>
      <c r="E8" s="20">
        <v>8</v>
      </c>
      <c r="F8" s="20">
        <v>1</v>
      </c>
      <c r="G8" s="79">
        <f>D8*E8*F8</f>
        <v>0</v>
      </c>
    </row>
    <row r="9" spans="1:7" ht="59.25" customHeight="1" x14ac:dyDescent="0.2">
      <c r="A9" s="22" t="s">
        <v>32</v>
      </c>
      <c r="B9" s="129" t="s">
        <v>162</v>
      </c>
      <c r="C9" s="18" t="s">
        <v>24</v>
      </c>
      <c r="D9" s="81">
        <f>'7'!F17</f>
        <v>0</v>
      </c>
      <c r="E9" s="20">
        <v>22</v>
      </c>
      <c r="F9" s="20">
        <v>3</v>
      </c>
      <c r="G9" s="79">
        <f>D9*E9*F9</f>
        <v>0</v>
      </c>
    </row>
    <row r="10" spans="1:7" ht="27" customHeight="1" x14ac:dyDescent="0.2">
      <c r="A10" s="147" t="s">
        <v>134</v>
      </c>
      <c r="B10" s="148"/>
      <c r="C10" s="148"/>
      <c r="D10" s="148"/>
      <c r="E10" s="148"/>
      <c r="F10" s="149"/>
      <c r="G10" s="80">
        <f>G9+G8+G6+G5</f>
        <v>0</v>
      </c>
    </row>
    <row r="11" spans="1:7" ht="52.5" customHeight="1" x14ac:dyDescent="0.2">
      <c r="A11" s="26">
        <v>3</v>
      </c>
      <c r="B11" s="153" t="s">
        <v>174</v>
      </c>
      <c r="C11" s="154"/>
      <c r="D11" s="154"/>
      <c r="E11" s="154"/>
      <c r="F11" s="155"/>
      <c r="G11" s="27">
        <f>G10*0.25</f>
        <v>0</v>
      </c>
    </row>
    <row r="12" spans="1:7" ht="33.75" customHeight="1" x14ac:dyDescent="0.2">
      <c r="A12" s="147" t="s">
        <v>27</v>
      </c>
      <c r="B12" s="148"/>
      <c r="C12" s="148"/>
      <c r="D12" s="148"/>
      <c r="E12" s="148"/>
      <c r="F12" s="149"/>
      <c r="G12" s="25">
        <f>G10+G11</f>
        <v>0</v>
      </c>
    </row>
    <row r="13" spans="1:7" ht="33.75" customHeight="1" x14ac:dyDescent="0.2">
      <c r="A13" s="147" t="s">
        <v>28</v>
      </c>
      <c r="B13" s="148"/>
      <c r="C13" s="148"/>
      <c r="D13" s="148"/>
      <c r="E13" s="148"/>
      <c r="F13" s="149"/>
      <c r="G13" s="73">
        <f>G14-G12</f>
        <v>0</v>
      </c>
    </row>
    <row r="14" spans="1:7" ht="33.75" customHeight="1" thickBot="1" x14ac:dyDescent="0.25">
      <c r="A14" s="150" t="s">
        <v>29</v>
      </c>
      <c r="B14" s="151"/>
      <c r="C14" s="151"/>
      <c r="D14" s="151"/>
      <c r="E14" s="151"/>
      <c r="F14" s="152"/>
      <c r="G14" s="102">
        <f>G12*1.2</f>
        <v>0</v>
      </c>
    </row>
    <row r="15" spans="1:7" ht="48.75" customHeight="1" x14ac:dyDescent="0.2">
      <c r="A15" s="144" t="s">
        <v>30</v>
      </c>
      <c r="B15" s="144"/>
      <c r="C15" s="144"/>
      <c r="D15" s="144"/>
      <c r="E15" s="144"/>
      <c r="F15" s="144"/>
      <c r="G15" s="144"/>
    </row>
    <row r="16" spans="1:7" ht="23.25" customHeight="1" x14ac:dyDescent="0.2">
      <c r="A16" s="145" t="s">
        <v>156</v>
      </c>
      <c r="B16" s="144"/>
      <c r="C16" s="144"/>
      <c r="D16" s="144"/>
      <c r="E16" s="144"/>
      <c r="F16" s="144"/>
      <c r="G16" s="144"/>
    </row>
    <row r="17" spans="1:7" ht="20.25" customHeight="1" x14ac:dyDescent="0.2">
      <c r="A17" s="145" t="s">
        <v>166</v>
      </c>
      <c r="B17" s="144"/>
      <c r="C17" s="144"/>
      <c r="D17" s="144"/>
      <c r="E17" s="144"/>
      <c r="F17" s="144"/>
      <c r="G17" s="144"/>
    </row>
    <row r="18" spans="1:7" ht="22.5" customHeight="1" x14ac:dyDescent="0.2">
      <c r="A18" s="146"/>
      <c r="B18" s="144"/>
      <c r="C18" s="144"/>
      <c r="D18" s="144"/>
      <c r="E18" s="144"/>
      <c r="F18" s="144"/>
      <c r="G18" s="144"/>
    </row>
    <row r="19" spans="1:7" x14ac:dyDescent="0.2">
      <c r="A19" s="144"/>
      <c r="B19" s="144"/>
      <c r="C19" s="144"/>
      <c r="D19" s="144"/>
      <c r="E19" s="144"/>
      <c r="F19" s="144"/>
      <c r="G19" s="144"/>
    </row>
  </sheetData>
  <mergeCells count="11">
    <mergeCell ref="A2:G2"/>
    <mergeCell ref="A12:F12"/>
    <mergeCell ref="A13:F13"/>
    <mergeCell ref="A14:F14"/>
    <mergeCell ref="A10:F10"/>
    <mergeCell ref="B11:F11"/>
    <mergeCell ref="A15:G15"/>
    <mergeCell ref="A17:G17"/>
    <mergeCell ref="A18:G18"/>
    <mergeCell ref="A19:G19"/>
    <mergeCell ref="A16:G16"/>
  </mergeCells>
  <pageMargins left="0.23622047244094491" right="0.23622047244094491" top="0" bottom="0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5"/>
  <sheetViews>
    <sheetView view="pageBreakPreview" zoomScale="91" zoomScaleNormal="75" zoomScaleSheetLayoutView="91" zoomScalePageLayoutView="75" workbookViewId="0">
      <selection activeCell="C15" sqref="C15"/>
    </sheetView>
  </sheetViews>
  <sheetFormatPr defaultRowHeight="15" x14ac:dyDescent="0.2"/>
  <cols>
    <col min="1" max="1" width="9.33203125" style="29"/>
    <col min="2" max="2" width="35" style="29" customWidth="1"/>
    <col min="3" max="3" width="15.83203125" style="29" customWidth="1"/>
    <col min="4" max="4" width="17.6640625" style="29" customWidth="1"/>
    <col min="5" max="5" width="17.5" style="29" customWidth="1"/>
    <col min="6" max="6" width="17.83203125" style="29" customWidth="1"/>
    <col min="7" max="16384" width="9.33203125" style="29"/>
  </cols>
  <sheetData>
    <row r="1" spans="1:6" ht="33.75" customHeight="1" x14ac:dyDescent="0.2">
      <c r="F1" s="54" t="s">
        <v>122</v>
      </c>
    </row>
    <row r="2" spans="1:6" ht="18.75" customHeight="1" x14ac:dyDescent="0.2">
      <c r="A2" s="167" t="s">
        <v>150</v>
      </c>
      <c r="B2" s="167"/>
      <c r="C2" s="167"/>
      <c r="D2" s="167"/>
      <c r="E2" s="167"/>
      <c r="F2" s="167"/>
    </row>
    <row r="3" spans="1:6" ht="30.75" customHeight="1" x14ac:dyDescent="0.2">
      <c r="A3" s="168" t="s">
        <v>33</v>
      </c>
      <c r="B3" s="168"/>
      <c r="C3" s="168"/>
      <c r="D3" s="168"/>
      <c r="E3" s="168"/>
      <c r="F3" s="168"/>
    </row>
    <row r="4" spans="1:6" ht="24.75" customHeight="1" thickBot="1" x14ac:dyDescent="0.25">
      <c r="A4" s="168" t="s">
        <v>34</v>
      </c>
      <c r="B4" s="168"/>
      <c r="C4" s="168"/>
      <c r="D4" s="168"/>
      <c r="E4" s="168"/>
      <c r="F4" s="168"/>
    </row>
    <row r="5" spans="1:6" s="56" customFormat="1" ht="43.5" customHeight="1" x14ac:dyDescent="0.2">
      <c r="A5" s="31" t="s">
        <v>0</v>
      </c>
      <c r="B5" s="32" t="s">
        <v>35</v>
      </c>
      <c r="C5" s="32" t="s">
        <v>36</v>
      </c>
      <c r="D5" s="32" t="s">
        <v>37</v>
      </c>
      <c r="E5" s="32" t="s">
        <v>38</v>
      </c>
      <c r="F5" s="33" t="s">
        <v>39</v>
      </c>
    </row>
    <row r="6" spans="1:6" s="56" customFormat="1" ht="22.5" customHeight="1" x14ac:dyDescent="0.2">
      <c r="A6" s="162" t="s">
        <v>40</v>
      </c>
      <c r="B6" s="163"/>
      <c r="C6" s="163"/>
      <c r="D6" s="164"/>
      <c r="E6" s="125"/>
      <c r="F6" s="126"/>
    </row>
    <row r="7" spans="1:6" s="57" customFormat="1" ht="33.75" customHeight="1" x14ac:dyDescent="0.2">
      <c r="A7" s="34">
        <v>1</v>
      </c>
      <c r="B7" s="35" t="s">
        <v>41</v>
      </c>
      <c r="C7" s="55" t="s">
        <v>115</v>
      </c>
      <c r="D7" s="37">
        <v>1</v>
      </c>
      <c r="E7" s="38"/>
      <c r="F7" s="39">
        <f>ROUND(D7*E7,2)</f>
        <v>0</v>
      </c>
    </row>
    <row r="8" spans="1:6" s="57" customFormat="1" ht="33.75" customHeight="1" x14ac:dyDescent="0.2">
      <c r="A8" s="34">
        <v>2</v>
      </c>
      <c r="B8" s="35" t="s">
        <v>43</v>
      </c>
      <c r="C8" s="36" t="s">
        <v>44</v>
      </c>
      <c r="D8" s="37">
        <v>1000</v>
      </c>
      <c r="E8" s="82"/>
      <c r="F8" s="39">
        <f>ROUND(D8*E8,2)</f>
        <v>0</v>
      </c>
    </row>
    <row r="9" spans="1:6" s="56" customFormat="1" ht="33.75" customHeight="1" x14ac:dyDescent="0.2">
      <c r="A9" s="162" t="s">
        <v>45</v>
      </c>
      <c r="B9" s="163"/>
      <c r="C9" s="163"/>
      <c r="D9" s="164"/>
      <c r="E9" s="125"/>
      <c r="F9" s="42">
        <f>SUM(F7:F8)</f>
        <v>0</v>
      </c>
    </row>
    <row r="10" spans="1:6" s="56" customFormat="1" ht="27" customHeight="1" thickBot="1" x14ac:dyDescent="0.25">
      <c r="A10" s="169" t="s">
        <v>165</v>
      </c>
      <c r="B10" s="170"/>
      <c r="C10" s="170"/>
      <c r="D10" s="170"/>
      <c r="E10" s="131"/>
      <c r="F10" s="132"/>
    </row>
    <row r="11" spans="1:6" s="56" customFormat="1" ht="47.25" x14ac:dyDescent="0.2">
      <c r="A11" s="31" t="s">
        <v>0</v>
      </c>
      <c r="B11" s="43" t="s">
        <v>47</v>
      </c>
      <c r="C11" s="43" t="s">
        <v>36</v>
      </c>
      <c r="D11" s="43" t="s">
        <v>48</v>
      </c>
      <c r="E11" s="32" t="s">
        <v>38</v>
      </c>
      <c r="F11" s="44" t="s">
        <v>39</v>
      </c>
    </row>
    <row r="12" spans="1:6" s="56" customFormat="1" ht="33.75" customHeight="1" x14ac:dyDescent="0.2">
      <c r="A12" s="162" t="s">
        <v>49</v>
      </c>
      <c r="B12" s="163"/>
      <c r="C12" s="163"/>
      <c r="D12" s="164"/>
      <c r="E12" s="125"/>
      <c r="F12" s="126"/>
    </row>
    <row r="13" spans="1:6" s="56" customFormat="1" ht="36.75" customHeight="1" x14ac:dyDescent="0.2">
      <c r="A13" s="34">
        <v>1</v>
      </c>
      <c r="B13" s="45" t="s">
        <v>50</v>
      </c>
      <c r="C13" s="37" t="s">
        <v>51</v>
      </c>
      <c r="D13" s="37">
        <v>300</v>
      </c>
      <c r="E13" s="38"/>
      <c r="F13" s="39">
        <f t="shared" ref="F13:F18" si="0">ROUND(D13*E13,2)</f>
        <v>0</v>
      </c>
    </row>
    <row r="14" spans="1:6" s="56" customFormat="1" ht="47.25" x14ac:dyDescent="0.2">
      <c r="A14" s="34">
        <v>2</v>
      </c>
      <c r="B14" s="45" t="s">
        <v>175</v>
      </c>
      <c r="C14" s="37" t="s">
        <v>51</v>
      </c>
      <c r="D14" s="37">
        <v>450</v>
      </c>
      <c r="E14" s="38"/>
      <c r="F14" s="39">
        <f t="shared" si="0"/>
        <v>0</v>
      </c>
    </row>
    <row r="15" spans="1:6" s="56" customFormat="1" ht="30.75" customHeight="1" x14ac:dyDescent="0.2">
      <c r="A15" s="34">
        <v>3</v>
      </c>
      <c r="B15" s="45" t="s">
        <v>52</v>
      </c>
      <c r="C15" s="37" t="s">
        <v>24</v>
      </c>
      <c r="D15" s="37">
        <v>2</v>
      </c>
      <c r="E15" s="38"/>
      <c r="F15" s="39">
        <f t="shared" si="0"/>
        <v>0</v>
      </c>
    </row>
    <row r="16" spans="1:6" s="56" customFormat="1" ht="30" customHeight="1" x14ac:dyDescent="0.2">
      <c r="A16" s="34">
        <v>4</v>
      </c>
      <c r="B16" s="45" t="s">
        <v>53</v>
      </c>
      <c r="C16" s="37" t="s">
        <v>24</v>
      </c>
      <c r="D16" s="37">
        <v>5</v>
      </c>
      <c r="E16" s="38"/>
      <c r="F16" s="39">
        <f t="shared" si="0"/>
        <v>0</v>
      </c>
    </row>
    <row r="17" spans="1:6" s="56" customFormat="1" ht="27.75" customHeight="1" x14ac:dyDescent="0.2">
      <c r="A17" s="34">
        <v>5</v>
      </c>
      <c r="B17" s="45" t="s">
        <v>54</v>
      </c>
      <c r="C17" s="37" t="s">
        <v>24</v>
      </c>
      <c r="D17" s="37">
        <v>2</v>
      </c>
      <c r="E17" s="38"/>
      <c r="F17" s="39">
        <f t="shared" si="0"/>
        <v>0</v>
      </c>
    </row>
    <row r="18" spans="1:6" s="56" customFormat="1" ht="27.75" customHeight="1" x14ac:dyDescent="0.2">
      <c r="A18" s="34">
        <v>6</v>
      </c>
      <c r="B18" s="45" t="s">
        <v>58</v>
      </c>
      <c r="C18" s="37" t="s">
        <v>24</v>
      </c>
      <c r="D18" s="37">
        <v>2</v>
      </c>
      <c r="E18" s="38"/>
      <c r="F18" s="39">
        <f t="shared" si="0"/>
        <v>0</v>
      </c>
    </row>
    <row r="19" spans="1:6" s="56" customFormat="1" ht="33.75" customHeight="1" x14ac:dyDescent="0.2">
      <c r="A19" s="162" t="s">
        <v>55</v>
      </c>
      <c r="B19" s="163"/>
      <c r="C19" s="163"/>
      <c r="D19" s="164"/>
      <c r="E19" s="165">
        <f>SUM(F13:F18)</f>
        <v>0</v>
      </c>
      <c r="F19" s="166"/>
    </row>
    <row r="20" spans="1:6" s="56" customFormat="1" ht="27.75" customHeight="1" thickBot="1" x14ac:dyDescent="0.25">
      <c r="A20" s="157" t="s">
        <v>56</v>
      </c>
      <c r="B20" s="158"/>
      <c r="C20" s="158"/>
      <c r="D20" s="159"/>
      <c r="E20" s="160">
        <f>E19+F9</f>
        <v>0</v>
      </c>
      <c r="F20" s="161"/>
    </row>
    <row r="22" spans="1:6" ht="28.5" customHeight="1" x14ac:dyDescent="0.2">
      <c r="A22" s="156" t="s">
        <v>109</v>
      </c>
      <c r="B22" s="156"/>
      <c r="C22" s="156"/>
      <c r="D22" s="156"/>
      <c r="E22" s="156"/>
      <c r="F22" s="156"/>
    </row>
    <row r="23" spans="1:6" ht="30" customHeight="1" x14ac:dyDescent="0.2">
      <c r="A23" s="156" t="s">
        <v>57</v>
      </c>
      <c r="B23" s="156"/>
      <c r="C23" s="156"/>
      <c r="D23" s="156"/>
      <c r="E23" s="156"/>
      <c r="F23" s="156"/>
    </row>
    <row r="24" spans="1:6" ht="45.75" customHeight="1" x14ac:dyDescent="0.2">
      <c r="A24" s="156" t="s">
        <v>110</v>
      </c>
      <c r="B24" s="156"/>
      <c r="C24" s="156"/>
      <c r="D24" s="156"/>
      <c r="E24" s="156"/>
      <c r="F24" s="156"/>
    </row>
    <row r="25" spans="1:6" ht="15.75" x14ac:dyDescent="0.2">
      <c r="A25" s="135" t="s">
        <v>111</v>
      </c>
      <c r="B25" s="135"/>
      <c r="C25" s="135"/>
      <c r="D25" s="135"/>
      <c r="E25" s="135"/>
      <c r="F25" s="56"/>
    </row>
  </sheetData>
  <mergeCells count="15">
    <mergeCell ref="A12:D12"/>
    <mergeCell ref="A19:D19"/>
    <mergeCell ref="E19:F19"/>
    <mergeCell ref="A2:F2"/>
    <mergeCell ref="A3:F3"/>
    <mergeCell ref="A4:F4"/>
    <mergeCell ref="A10:D10"/>
    <mergeCell ref="A9:D9"/>
    <mergeCell ref="A6:D6"/>
    <mergeCell ref="A22:F22"/>
    <mergeCell ref="A23:F23"/>
    <mergeCell ref="A24:F24"/>
    <mergeCell ref="A25:E25"/>
    <mergeCell ref="A20:D20"/>
    <mergeCell ref="E20:F20"/>
  </mergeCells>
  <pageMargins left="0.23622047244094491" right="0.23622047244094491" top="0" bottom="0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5"/>
  <sheetViews>
    <sheetView view="pageBreakPreview" zoomScale="91" zoomScaleNormal="75" zoomScaleSheetLayoutView="91" zoomScalePageLayoutView="75" workbookViewId="0">
      <selection activeCell="F15" sqref="F15"/>
    </sheetView>
  </sheetViews>
  <sheetFormatPr defaultRowHeight="15" x14ac:dyDescent="0.2"/>
  <cols>
    <col min="1" max="1" width="9.33203125" style="29"/>
    <col min="2" max="2" width="35" style="29" customWidth="1"/>
    <col min="3" max="3" width="15.83203125" style="29" customWidth="1"/>
    <col min="4" max="4" width="17.6640625" style="29" customWidth="1"/>
    <col min="5" max="5" width="13.5" style="29" customWidth="1"/>
    <col min="6" max="6" width="17.83203125" style="29" customWidth="1"/>
    <col min="7" max="16384" width="9.33203125" style="29"/>
  </cols>
  <sheetData>
    <row r="1" spans="1:8" ht="24.75" customHeight="1" x14ac:dyDescent="0.2">
      <c r="F1" s="54" t="s">
        <v>123</v>
      </c>
    </row>
    <row r="2" spans="1:8" ht="18.75" customHeight="1" x14ac:dyDescent="0.2">
      <c r="A2" s="167" t="s">
        <v>150</v>
      </c>
      <c r="B2" s="167"/>
      <c r="C2" s="167"/>
      <c r="D2" s="167"/>
      <c r="E2" s="167"/>
      <c r="F2" s="167"/>
    </row>
    <row r="3" spans="1:8" ht="30.75" customHeight="1" x14ac:dyDescent="0.2">
      <c r="A3" s="168" t="s">
        <v>33</v>
      </c>
      <c r="B3" s="168"/>
      <c r="C3" s="168"/>
      <c r="D3" s="168"/>
      <c r="E3" s="168"/>
      <c r="F3" s="168"/>
    </row>
    <row r="4" spans="1:8" ht="24.75" customHeight="1" thickBot="1" x14ac:dyDescent="0.25">
      <c r="A4" s="168" t="s">
        <v>59</v>
      </c>
      <c r="B4" s="168"/>
      <c r="C4" s="168"/>
      <c r="D4" s="168"/>
      <c r="E4" s="168"/>
      <c r="F4" s="168"/>
      <c r="G4" s="168"/>
      <c r="H4" s="168"/>
    </row>
    <row r="5" spans="1:8" s="56" customFormat="1" ht="44.25" customHeight="1" x14ac:dyDescent="0.2">
      <c r="A5" s="31" t="s">
        <v>0</v>
      </c>
      <c r="B5" s="32" t="s">
        <v>35</v>
      </c>
      <c r="C5" s="32" t="s">
        <v>36</v>
      </c>
      <c r="D5" s="32" t="s">
        <v>37</v>
      </c>
      <c r="E5" s="32" t="s">
        <v>38</v>
      </c>
      <c r="F5" s="33" t="s">
        <v>39</v>
      </c>
    </row>
    <row r="6" spans="1:8" s="56" customFormat="1" ht="33.75" customHeight="1" x14ac:dyDescent="0.2">
      <c r="A6" s="162" t="s">
        <v>40</v>
      </c>
      <c r="B6" s="163"/>
      <c r="C6" s="163"/>
      <c r="D6" s="164"/>
      <c r="E6" s="125"/>
      <c r="F6" s="126"/>
    </row>
    <row r="7" spans="1:8" s="57" customFormat="1" ht="33.75" customHeight="1" x14ac:dyDescent="0.2">
      <c r="A7" s="34">
        <v>1</v>
      </c>
      <c r="B7" s="35" t="s">
        <v>41</v>
      </c>
      <c r="C7" s="55" t="s">
        <v>115</v>
      </c>
      <c r="D7" s="37">
        <v>1</v>
      </c>
      <c r="E7" s="38"/>
      <c r="F7" s="39">
        <f>ROUND(D7*E7,2)</f>
        <v>0</v>
      </c>
    </row>
    <row r="8" spans="1:8" s="57" customFormat="1" ht="33.75" customHeight="1" x14ac:dyDescent="0.2">
      <c r="A8" s="34">
        <v>2</v>
      </c>
      <c r="B8" s="35" t="s">
        <v>169</v>
      </c>
      <c r="C8" s="36" t="s">
        <v>44</v>
      </c>
      <c r="D8" s="37">
        <v>1500</v>
      </c>
      <c r="E8" s="41"/>
      <c r="F8" s="39">
        <f>ROUND(D8*E8,2)</f>
        <v>0</v>
      </c>
    </row>
    <row r="9" spans="1:8" s="56" customFormat="1" ht="33.75" customHeight="1" x14ac:dyDescent="0.2">
      <c r="A9" s="162" t="s">
        <v>45</v>
      </c>
      <c r="B9" s="163"/>
      <c r="C9" s="163"/>
      <c r="D9" s="164"/>
      <c r="E9" s="125"/>
      <c r="F9" s="42">
        <f>SUM(F7:F8)</f>
        <v>0</v>
      </c>
    </row>
    <row r="10" spans="1:8" s="56" customFormat="1" ht="27" customHeight="1" thickBot="1" x14ac:dyDescent="0.25">
      <c r="A10" s="169" t="s">
        <v>46</v>
      </c>
      <c r="B10" s="170"/>
      <c r="C10" s="170"/>
      <c r="D10" s="170"/>
      <c r="E10" s="131"/>
      <c r="F10" s="132"/>
    </row>
    <row r="11" spans="1:8" s="56" customFormat="1" ht="63" x14ac:dyDescent="0.2">
      <c r="A11" s="31" t="s">
        <v>0</v>
      </c>
      <c r="B11" s="43" t="s">
        <v>47</v>
      </c>
      <c r="C11" s="43" t="s">
        <v>36</v>
      </c>
      <c r="D11" s="43" t="s">
        <v>48</v>
      </c>
      <c r="E11" s="32" t="s">
        <v>38</v>
      </c>
      <c r="F11" s="44" t="s">
        <v>39</v>
      </c>
    </row>
    <row r="12" spans="1:8" s="56" customFormat="1" ht="33.75" customHeight="1" x14ac:dyDescent="0.2">
      <c r="A12" s="162" t="s">
        <v>168</v>
      </c>
      <c r="B12" s="163"/>
      <c r="C12" s="163"/>
      <c r="D12" s="164"/>
      <c r="E12" s="125"/>
      <c r="F12" s="126"/>
    </row>
    <row r="13" spans="1:8" s="56" customFormat="1" ht="33.75" customHeight="1" x14ac:dyDescent="0.2">
      <c r="A13" s="34">
        <v>1</v>
      </c>
      <c r="B13" s="45" t="s">
        <v>50</v>
      </c>
      <c r="C13" s="37" t="s">
        <v>51</v>
      </c>
      <c r="D13" s="37">
        <v>300</v>
      </c>
      <c r="E13" s="37"/>
      <c r="F13" s="39">
        <f t="shared" ref="F13:F18" si="0">ROUND(D13*E13,2)</f>
        <v>0</v>
      </c>
    </row>
    <row r="14" spans="1:8" s="56" customFormat="1" ht="47.25" x14ac:dyDescent="0.2">
      <c r="A14" s="34">
        <v>2</v>
      </c>
      <c r="B14" s="45" t="s">
        <v>175</v>
      </c>
      <c r="C14" s="37" t="s">
        <v>51</v>
      </c>
      <c r="D14" s="130">
        <v>50</v>
      </c>
      <c r="E14" s="37"/>
      <c r="F14" s="39">
        <f t="shared" si="0"/>
        <v>0</v>
      </c>
    </row>
    <row r="15" spans="1:8" s="56" customFormat="1" ht="27.75" customHeight="1" x14ac:dyDescent="0.2">
      <c r="A15" s="34">
        <v>3</v>
      </c>
      <c r="B15" s="45" t="s">
        <v>52</v>
      </c>
      <c r="C15" s="37" t="s">
        <v>24</v>
      </c>
      <c r="D15" s="37">
        <v>2</v>
      </c>
      <c r="E15" s="38"/>
      <c r="F15" s="39">
        <f t="shared" si="0"/>
        <v>0</v>
      </c>
    </row>
    <row r="16" spans="1:8" s="56" customFormat="1" ht="27.75" customHeight="1" x14ac:dyDescent="0.2">
      <c r="A16" s="34">
        <v>4</v>
      </c>
      <c r="B16" s="45" t="s">
        <v>53</v>
      </c>
      <c r="C16" s="37" t="s">
        <v>24</v>
      </c>
      <c r="D16" s="37">
        <v>5</v>
      </c>
      <c r="E16" s="38"/>
      <c r="F16" s="39">
        <f t="shared" si="0"/>
        <v>0</v>
      </c>
    </row>
    <row r="17" spans="1:6" s="56" customFormat="1" ht="27.75" customHeight="1" x14ac:dyDescent="0.2">
      <c r="A17" s="34">
        <v>5</v>
      </c>
      <c r="B17" s="45" t="s">
        <v>54</v>
      </c>
      <c r="C17" s="37" t="s">
        <v>24</v>
      </c>
      <c r="D17" s="37">
        <v>2</v>
      </c>
      <c r="E17" s="38"/>
      <c r="F17" s="39">
        <f t="shared" si="0"/>
        <v>0</v>
      </c>
    </row>
    <row r="18" spans="1:6" s="56" customFormat="1" ht="27.75" customHeight="1" x14ac:dyDescent="0.2">
      <c r="A18" s="34">
        <v>6</v>
      </c>
      <c r="B18" s="45" t="s">
        <v>58</v>
      </c>
      <c r="C18" s="37" t="s">
        <v>24</v>
      </c>
      <c r="D18" s="37">
        <v>2</v>
      </c>
      <c r="E18" s="38"/>
      <c r="F18" s="39">
        <f t="shared" si="0"/>
        <v>0</v>
      </c>
    </row>
    <row r="19" spans="1:6" s="56" customFormat="1" ht="30.75" customHeight="1" x14ac:dyDescent="0.2">
      <c r="A19" s="171" t="s">
        <v>55</v>
      </c>
      <c r="B19" s="172"/>
      <c r="C19" s="172"/>
      <c r="D19" s="172"/>
      <c r="E19" s="172"/>
      <c r="F19" s="42">
        <f>SUM(F13:F18)</f>
        <v>0</v>
      </c>
    </row>
    <row r="20" spans="1:6" s="56" customFormat="1" ht="27.75" customHeight="1" thickBot="1" x14ac:dyDescent="0.25">
      <c r="A20" s="173" t="s">
        <v>56</v>
      </c>
      <c r="B20" s="174"/>
      <c r="C20" s="174"/>
      <c r="D20" s="174"/>
      <c r="E20" s="174"/>
      <c r="F20" s="83">
        <f>F19+F9</f>
        <v>0</v>
      </c>
    </row>
    <row r="22" spans="1:6" ht="28.5" customHeight="1" x14ac:dyDescent="0.2">
      <c r="A22" s="156" t="s">
        <v>109</v>
      </c>
      <c r="B22" s="156"/>
      <c r="C22" s="156"/>
      <c r="D22" s="156"/>
      <c r="E22" s="156"/>
      <c r="F22" s="156"/>
    </row>
    <row r="23" spans="1:6" ht="27.75" customHeight="1" x14ac:dyDescent="0.2">
      <c r="A23" s="156" t="s">
        <v>57</v>
      </c>
      <c r="B23" s="156"/>
      <c r="C23" s="156"/>
      <c r="D23" s="156"/>
      <c r="E23" s="156"/>
      <c r="F23" s="156"/>
    </row>
    <row r="24" spans="1:6" ht="45.75" customHeight="1" x14ac:dyDescent="0.2">
      <c r="A24" s="156" t="s">
        <v>110</v>
      </c>
      <c r="B24" s="156"/>
      <c r="C24" s="156"/>
      <c r="D24" s="156"/>
      <c r="E24" s="156"/>
      <c r="F24" s="156"/>
    </row>
    <row r="25" spans="1:6" ht="15.75" x14ac:dyDescent="0.2">
      <c r="A25" s="135" t="s">
        <v>111</v>
      </c>
      <c r="B25" s="135"/>
      <c r="C25" s="135"/>
      <c r="D25" s="135"/>
      <c r="E25" s="135"/>
      <c r="F25" s="56"/>
    </row>
  </sheetData>
  <mergeCells count="13">
    <mergeCell ref="A2:F2"/>
    <mergeCell ref="A3:F3"/>
    <mergeCell ref="A25:E25"/>
    <mergeCell ref="A4:H4"/>
    <mergeCell ref="A19:E19"/>
    <mergeCell ref="A20:E20"/>
    <mergeCell ref="A22:F22"/>
    <mergeCell ref="A23:F23"/>
    <mergeCell ref="A24:F24"/>
    <mergeCell ref="A6:D6"/>
    <mergeCell ref="A9:D9"/>
    <mergeCell ref="A10:D10"/>
    <mergeCell ref="A12:D12"/>
  </mergeCells>
  <pageMargins left="0.23622047244094491" right="0.23622047244094491" top="0" bottom="0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8"/>
  <sheetViews>
    <sheetView view="pageBreakPreview" zoomScale="91" zoomScaleNormal="75" zoomScaleSheetLayoutView="91" zoomScalePageLayoutView="75" workbookViewId="0">
      <selection activeCell="E17" sqref="E17"/>
    </sheetView>
  </sheetViews>
  <sheetFormatPr defaultColWidth="9.33203125" defaultRowHeight="15.75" x14ac:dyDescent="0.2"/>
  <cols>
    <col min="1" max="1" width="7.6640625" style="46" customWidth="1"/>
    <col min="2" max="2" width="64.1640625" style="46" customWidth="1"/>
    <col min="3" max="3" width="10" style="46" customWidth="1"/>
    <col min="4" max="4" width="9.83203125" style="46" customWidth="1"/>
    <col min="5" max="5" width="16" style="46" customWidth="1"/>
    <col min="6" max="16384" width="9.33203125" style="46"/>
  </cols>
  <sheetData>
    <row r="1" spans="1:6" x14ac:dyDescent="0.2">
      <c r="D1" s="175" t="s">
        <v>65</v>
      </c>
      <c r="E1" s="175"/>
    </row>
    <row r="2" spans="1:6" ht="49.5" customHeight="1" thickBot="1" x14ac:dyDescent="0.25">
      <c r="A2" s="176" t="s">
        <v>60</v>
      </c>
      <c r="B2" s="176"/>
      <c r="C2" s="176"/>
      <c r="D2" s="176"/>
      <c r="E2" s="176"/>
      <c r="F2" s="47"/>
    </row>
    <row r="3" spans="1:6" ht="54" customHeight="1" x14ac:dyDescent="0.2">
      <c r="A3" s="110" t="s">
        <v>0</v>
      </c>
      <c r="B3" s="111" t="s">
        <v>61</v>
      </c>
      <c r="C3" s="112" t="s">
        <v>62</v>
      </c>
      <c r="D3" s="112" t="s">
        <v>63</v>
      </c>
      <c r="E3" s="113" t="s">
        <v>66</v>
      </c>
    </row>
    <row r="4" spans="1:6" s="49" customFormat="1" ht="18" customHeight="1" x14ac:dyDescent="0.2">
      <c r="A4" s="114">
        <v>1</v>
      </c>
      <c r="B4" s="75" t="s">
        <v>67</v>
      </c>
      <c r="C4" s="52" t="s">
        <v>64</v>
      </c>
      <c r="D4" s="48">
        <v>1</v>
      </c>
      <c r="E4" s="115"/>
    </row>
    <row r="5" spans="1:6" s="49" customFormat="1" ht="18" customHeight="1" x14ac:dyDescent="0.2">
      <c r="A5" s="114">
        <v>2</v>
      </c>
      <c r="B5" s="75" t="s">
        <v>68</v>
      </c>
      <c r="C5" s="52" t="s">
        <v>64</v>
      </c>
      <c r="D5" s="48">
        <v>1</v>
      </c>
      <c r="E5" s="115"/>
    </row>
    <row r="6" spans="1:6" s="49" customFormat="1" ht="18" customHeight="1" x14ac:dyDescent="0.2">
      <c r="A6" s="114">
        <v>3</v>
      </c>
      <c r="B6" s="75" t="s">
        <v>69</v>
      </c>
      <c r="C6" s="52" t="s">
        <v>64</v>
      </c>
      <c r="D6" s="48">
        <v>1</v>
      </c>
      <c r="E6" s="115"/>
    </row>
    <row r="7" spans="1:6" s="49" customFormat="1" ht="18" customHeight="1" x14ac:dyDescent="0.2">
      <c r="A7" s="114">
        <v>4</v>
      </c>
      <c r="B7" s="75" t="s">
        <v>70</v>
      </c>
      <c r="C7" s="52" t="s">
        <v>64</v>
      </c>
      <c r="D7" s="48">
        <v>1</v>
      </c>
      <c r="E7" s="115"/>
    </row>
    <row r="8" spans="1:6" s="49" customFormat="1" ht="18" customHeight="1" x14ac:dyDescent="0.2">
      <c r="A8" s="114">
        <v>5</v>
      </c>
      <c r="B8" s="75" t="s">
        <v>71</v>
      </c>
      <c r="C8" s="52" t="s">
        <v>64</v>
      </c>
      <c r="D8" s="48">
        <v>1</v>
      </c>
      <c r="E8" s="115"/>
    </row>
    <row r="9" spans="1:6" s="49" customFormat="1" ht="18" customHeight="1" x14ac:dyDescent="0.2">
      <c r="A9" s="114">
        <v>6</v>
      </c>
      <c r="B9" s="75" t="s">
        <v>72</v>
      </c>
      <c r="C9" s="52" t="s">
        <v>64</v>
      </c>
      <c r="D9" s="48">
        <v>1</v>
      </c>
      <c r="E9" s="115"/>
    </row>
    <row r="10" spans="1:6" s="49" customFormat="1" ht="18" customHeight="1" x14ac:dyDescent="0.2">
      <c r="A10" s="114">
        <v>7</v>
      </c>
      <c r="B10" s="75" t="s">
        <v>73</v>
      </c>
      <c r="C10" s="52" t="s">
        <v>64</v>
      </c>
      <c r="D10" s="48">
        <v>1</v>
      </c>
      <c r="E10" s="115"/>
    </row>
    <row r="11" spans="1:6" s="49" customFormat="1" ht="18" customHeight="1" x14ac:dyDescent="0.2">
      <c r="A11" s="114">
        <v>8</v>
      </c>
      <c r="B11" s="75" t="s">
        <v>74</v>
      </c>
      <c r="C11" s="52" t="s">
        <v>64</v>
      </c>
      <c r="D11" s="48">
        <v>1</v>
      </c>
      <c r="E11" s="115"/>
    </row>
    <row r="12" spans="1:6" s="49" customFormat="1" ht="18" customHeight="1" x14ac:dyDescent="0.2">
      <c r="A12" s="114">
        <v>9</v>
      </c>
      <c r="B12" s="75" t="s">
        <v>75</v>
      </c>
      <c r="C12" s="52" t="s">
        <v>64</v>
      </c>
      <c r="D12" s="48">
        <v>1</v>
      </c>
      <c r="E12" s="115"/>
    </row>
    <row r="13" spans="1:6" s="49" customFormat="1" ht="18" customHeight="1" x14ac:dyDescent="0.2">
      <c r="A13" s="114">
        <v>10</v>
      </c>
      <c r="B13" s="75" t="s">
        <v>136</v>
      </c>
      <c r="C13" s="52" t="s">
        <v>64</v>
      </c>
      <c r="D13" s="48">
        <v>1</v>
      </c>
      <c r="E13" s="116"/>
    </row>
    <row r="14" spans="1:6" s="49" customFormat="1" ht="18" customHeight="1" x14ac:dyDescent="0.2">
      <c r="A14" s="114">
        <v>11</v>
      </c>
      <c r="B14" s="75" t="s">
        <v>76</v>
      </c>
      <c r="C14" s="52" t="s">
        <v>64</v>
      </c>
      <c r="D14" s="48">
        <v>1</v>
      </c>
      <c r="E14" s="116"/>
    </row>
    <row r="15" spans="1:6" s="49" customFormat="1" ht="18" customHeight="1" x14ac:dyDescent="0.2">
      <c r="A15" s="114">
        <v>12</v>
      </c>
      <c r="B15" s="75" t="s">
        <v>77</v>
      </c>
      <c r="C15" s="52" t="s">
        <v>64</v>
      </c>
      <c r="D15" s="48">
        <v>1</v>
      </c>
      <c r="E15" s="116"/>
    </row>
    <row r="16" spans="1:6" s="49" customFormat="1" ht="18" customHeight="1" x14ac:dyDescent="0.2">
      <c r="A16" s="114">
        <v>13</v>
      </c>
      <c r="B16" s="75" t="s">
        <v>78</v>
      </c>
      <c r="C16" s="52" t="s">
        <v>64</v>
      </c>
      <c r="D16" s="48">
        <v>1</v>
      </c>
      <c r="E16" s="116"/>
    </row>
    <row r="17" spans="1:5" s="49" customFormat="1" ht="18" customHeight="1" x14ac:dyDescent="0.2">
      <c r="A17" s="114">
        <v>14</v>
      </c>
      <c r="B17" s="75" t="s">
        <v>79</v>
      </c>
      <c r="C17" s="52" t="s">
        <v>64</v>
      </c>
      <c r="D17" s="48">
        <v>1</v>
      </c>
      <c r="E17" s="115"/>
    </row>
    <row r="18" spans="1:5" s="49" customFormat="1" ht="18" customHeight="1" x14ac:dyDescent="0.2">
      <c r="A18" s="114">
        <v>15</v>
      </c>
      <c r="B18" s="75" t="s">
        <v>80</v>
      </c>
      <c r="C18" s="52" t="s">
        <v>64</v>
      </c>
      <c r="D18" s="48">
        <v>1</v>
      </c>
      <c r="E18" s="115"/>
    </row>
    <row r="19" spans="1:5" s="49" customFormat="1" ht="18" customHeight="1" x14ac:dyDescent="0.2">
      <c r="A19" s="114">
        <v>16</v>
      </c>
      <c r="B19" s="75" t="s">
        <v>81</v>
      </c>
      <c r="C19" s="52" t="s">
        <v>64</v>
      </c>
      <c r="D19" s="48">
        <v>1</v>
      </c>
      <c r="E19" s="116"/>
    </row>
    <row r="20" spans="1:5" s="49" customFormat="1" ht="18" customHeight="1" x14ac:dyDescent="0.2">
      <c r="A20" s="114">
        <v>17</v>
      </c>
      <c r="B20" s="75" t="s">
        <v>82</v>
      </c>
      <c r="C20" s="52" t="s">
        <v>64</v>
      </c>
      <c r="D20" s="48">
        <v>1</v>
      </c>
      <c r="E20" s="116"/>
    </row>
    <row r="21" spans="1:5" s="49" customFormat="1" ht="18" customHeight="1" x14ac:dyDescent="0.2">
      <c r="A21" s="114">
        <v>18</v>
      </c>
      <c r="B21" s="75" t="s">
        <v>83</v>
      </c>
      <c r="C21" s="52" t="s">
        <v>64</v>
      </c>
      <c r="D21" s="48">
        <v>1</v>
      </c>
      <c r="E21" s="115"/>
    </row>
    <row r="22" spans="1:5" s="49" customFormat="1" ht="18" customHeight="1" x14ac:dyDescent="0.2">
      <c r="A22" s="114">
        <v>19</v>
      </c>
      <c r="B22" s="75" t="s">
        <v>84</v>
      </c>
      <c r="C22" s="52" t="s">
        <v>64</v>
      </c>
      <c r="D22" s="48">
        <v>1</v>
      </c>
      <c r="E22" s="115"/>
    </row>
    <row r="23" spans="1:5" s="49" customFormat="1" ht="18" customHeight="1" x14ac:dyDescent="0.2">
      <c r="A23" s="114">
        <v>20</v>
      </c>
      <c r="B23" s="75" t="s">
        <v>85</v>
      </c>
      <c r="C23" s="53" t="s">
        <v>64</v>
      </c>
      <c r="D23" s="50">
        <v>1</v>
      </c>
      <c r="E23" s="117"/>
    </row>
    <row r="24" spans="1:5" s="49" customFormat="1" ht="18" customHeight="1" x14ac:dyDescent="0.2">
      <c r="A24" s="114">
        <v>21</v>
      </c>
      <c r="B24" s="76" t="s">
        <v>86</v>
      </c>
      <c r="C24" s="53" t="s">
        <v>64</v>
      </c>
      <c r="D24" s="50">
        <v>1</v>
      </c>
      <c r="E24" s="117"/>
    </row>
    <row r="25" spans="1:5" s="49" customFormat="1" ht="18" customHeight="1" x14ac:dyDescent="0.2">
      <c r="A25" s="114">
        <v>22</v>
      </c>
      <c r="B25" s="75" t="s">
        <v>87</v>
      </c>
      <c r="C25" s="53" t="s">
        <v>64</v>
      </c>
      <c r="D25" s="50">
        <v>1</v>
      </c>
      <c r="E25" s="117"/>
    </row>
    <row r="26" spans="1:5" s="49" customFormat="1" ht="18" customHeight="1" x14ac:dyDescent="0.2">
      <c r="A26" s="114">
        <v>23</v>
      </c>
      <c r="B26" s="75" t="s">
        <v>88</v>
      </c>
      <c r="C26" s="53" t="s">
        <v>64</v>
      </c>
      <c r="D26" s="50">
        <v>1</v>
      </c>
      <c r="E26" s="117"/>
    </row>
    <row r="27" spans="1:5" ht="18" customHeight="1" x14ac:dyDescent="0.2">
      <c r="A27" s="114">
        <v>24</v>
      </c>
      <c r="B27" s="75" t="s">
        <v>89</v>
      </c>
      <c r="C27" s="53" t="s">
        <v>64</v>
      </c>
      <c r="D27" s="50">
        <v>1</v>
      </c>
      <c r="E27" s="118"/>
    </row>
    <row r="28" spans="1:5" ht="18" customHeight="1" x14ac:dyDescent="0.2">
      <c r="A28" s="114">
        <v>25</v>
      </c>
      <c r="B28" s="75" t="s">
        <v>90</v>
      </c>
      <c r="C28" s="53" t="s">
        <v>64</v>
      </c>
      <c r="D28" s="50">
        <v>1</v>
      </c>
      <c r="E28" s="119"/>
    </row>
    <row r="29" spans="1:5" ht="18" customHeight="1" x14ac:dyDescent="0.2">
      <c r="A29" s="114">
        <v>26</v>
      </c>
      <c r="B29" s="75" t="s">
        <v>91</v>
      </c>
      <c r="C29" s="53" t="s">
        <v>64</v>
      </c>
      <c r="D29" s="50">
        <v>1</v>
      </c>
      <c r="E29" s="118"/>
    </row>
    <row r="30" spans="1:5" ht="18" customHeight="1" x14ac:dyDescent="0.2">
      <c r="A30" s="114">
        <v>27</v>
      </c>
      <c r="B30" s="75" t="s">
        <v>92</v>
      </c>
      <c r="C30" s="53" t="s">
        <v>64</v>
      </c>
      <c r="D30" s="50">
        <v>1</v>
      </c>
      <c r="E30" s="118"/>
    </row>
    <row r="31" spans="1:5" ht="18" customHeight="1" x14ac:dyDescent="0.2">
      <c r="A31" s="114">
        <v>28</v>
      </c>
      <c r="B31" s="75" t="s">
        <v>93</v>
      </c>
      <c r="C31" s="53" t="s">
        <v>64</v>
      </c>
      <c r="D31" s="50">
        <v>1</v>
      </c>
      <c r="E31" s="118"/>
    </row>
    <row r="32" spans="1:5" ht="18" customHeight="1" x14ac:dyDescent="0.2">
      <c r="A32" s="114">
        <v>29</v>
      </c>
      <c r="B32" s="75" t="s">
        <v>94</v>
      </c>
      <c r="C32" s="53" t="s">
        <v>64</v>
      </c>
      <c r="D32" s="50">
        <v>1</v>
      </c>
      <c r="E32" s="118"/>
    </row>
    <row r="33" spans="1:5" ht="18" customHeight="1" x14ac:dyDescent="0.2">
      <c r="A33" s="114">
        <v>30</v>
      </c>
      <c r="B33" s="75" t="s">
        <v>95</v>
      </c>
      <c r="C33" s="53" t="s">
        <v>64</v>
      </c>
      <c r="D33" s="50">
        <v>1</v>
      </c>
      <c r="E33" s="118"/>
    </row>
    <row r="34" spans="1:5" ht="18" customHeight="1" x14ac:dyDescent="0.2">
      <c r="A34" s="114">
        <v>31</v>
      </c>
      <c r="B34" s="75" t="s">
        <v>96</v>
      </c>
      <c r="C34" s="53" t="s">
        <v>64</v>
      </c>
      <c r="D34" s="50">
        <v>1</v>
      </c>
      <c r="E34" s="118"/>
    </row>
    <row r="35" spans="1:5" ht="18" customHeight="1" x14ac:dyDescent="0.2">
      <c r="A35" s="114">
        <v>32</v>
      </c>
      <c r="B35" s="75" t="s">
        <v>97</v>
      </c>
      <c r="C35" s="53" t="s">
        <v>64</v>
      </c>
      <c r="D35" s="50">
        <v>1</v>
      </c>
      <c r="E35" s="118"/>
    </row>
    <row r="36" spans="1:5" ht="18" customHeight="1" x14ac:dyDescent="0.2">
      <c r="A36" s="114">
        <v>33</v>
      </c>
      <c r="B36" s="75" t="s">
        <v>98</v>
      </c>
      <c r="C36" s="53" t="s">
        <v>64</v>
      </c>
      <c r="D36" s="50">
        <v>1</v>
      </c>
      <c r="E36" s="118"/>
    </row>
    <row r="37" spans="1:5" ht="18" customHeight="1" x14ac:dyDescent="0.2">
      <c r="A37" s="114">
        <v>34</v>
      </c>
      <c r="B37" s="75" t="s">
        <v>99</v>
      </c>
      <c r="C37" s="53" t="s">
        <v>64</v>
      </c>
      <c r="D37" s="50">
        <v>1</v>
      </c>
      <c r="E37" s="118"/>
    </row>
    <row r="38" spans="1:5" ht="18" customHeight="1" x14ac:dyDescent="0.2">
      <c r="A38" s="114">
        <v>35</v>
      </c>
      <c r="B38" s="75" t="s">
        <v>100</v>
      </c>
      <c r="C38" s="53" t="s">
        <v>64</v>
      </c>
      <c r="D38" s="50">
        <v>1</v>
      </c>
      <c r="E38" s="118"/>
    </row>
    <row r="39" spans="1:5" ht="18" customHeight="1" x14ac:dyDescent="0.2">
      <c r="A39" s="114">
        <v>36</v>
      </c>
      <c r="B39" s="75" t="s">
        <v>101</v>
      </c>
      <c r="C39" s="53" t="s">
        <v>64</v>
      </c>
      <c r="D39" s="50">
        <v>1</v>
      </c>
      <c r="E39" s="118"/>
    </row>
    <row r="40" spans="1:5" ht="18" customHeight="1" x14ac:dyDescent="0.2">
      <c r="A40" s="114">
        <v>37</v>
      </c>
      <c r="B40" s="75" t="s">
        <v>102</v>
      </c>
      <c r="C40" s="53" t="s">
        <v>64</v>
      </c>
      <c r="D40" s="50">
        <v>1</v>
      </c>
      <c r="E40" s="118"/>
    </row>
    <row r="41" spans="1:5" ht="18" customHeight="1" x14ac:dyDescent="0.2">
      <c r="A41" s="114">
        <v>38</v>
      </c>
      <c r="B41" s="75" t="s">
        <v>103</v>
      </c>
      <c r="C41" s="53" t="s">
        <v>64</v>
      </c>
      <c r="D41" s="50">
        <v>1</v>
      </c>
      <c r="E41" s="118"/>
    </row>
    <row r="42" spans="1:5" ht="18" customHeight="1" x14ac:dyDescent="0.2">
      <c r="A42" s="114">
        <v>39</v>
      </c>
      <c r="B42" s="75" t="s">
        <v>104</v>
      </c>
      <c r="C42" s="53" t="s">
        <v>64</v>
      </c>
      <c r="D42" s="50">
        <v>1</v>
      </c>
      <c r="E42" s="118"/>
    </row>
    <row r="43" spans="1:5" ht="18" customHeight="1" x14ac:dyDescent="0.2">
      <c r="A43" s="114">
        <v>40</v>
      </c>
      <c r="B43" s="75" t="s">
        <v>105</v>
      </c>
      <c r="C43" s="53" t="s">
        <v>64</v>
      </c>
      <c r="D43" s="50">
        <v>1</v>
      </c>
      <c r="E43" s="118"/>
    </row>
    <row r="44" spans="1:5" ht="18" customHeight="1" x14ac:dyDescent="0.2">
      <c r="A44" s="114">
        <v>41</v>
      </c>
      <c r="B44" s="75" t="s">
        <v>106</v>
      </c>
      <c r="C44" s="53" t="s">
        <v>64</v>
      </c>
      <c r="D44" s="50">
        <v>1</v>
      </c>
      <c r="E44" s="118"/>
    </row>
    <row r="45" spans="1:5" ht="18" customHeight="1" x14ac:dyDescent="0.2">
      <c r="A45" s="114">
        <v>42</v>
      </c>
      <c r="B45" s="75" t="s">
        <v>107</v>
      </c>
      <c r="C45" s="53" t="s">
        <v>64</v>
      </c>
      <c r="D45" s="50">
        <v>1</v>
      </c>
      <c r="E45" s="118"/>
    </row>
    <row r="46" spans="1:5" ht="18" customHeight="1" x14ac:dyDescent="0.2">
      <c r="A46" s="114">
        <v>43</v>
      </c>
      <c r="B46" s="77" t="s">
        <v>108</v>
      </c>
      <c r="C46" s="50" t="s">
        <v>64</v>
      </c>
      <c r="D46" s="50">
        <v>1</v>
      </c>
      <c r="E46" s="118"/>
    </row>
    <row r="47" spans="1:5" x14ac:dyDescent="0.2">
      <c r="A47" s="114">
        <v>44</v>
      </c>
      <c r="B47" s="51" t="s">
        <v>142</v>
      </c>
      <c r="C47" s="50" t="s">
        <v>64</v>
      </c>
      <c r="D47" s="78">
        <v>1</v>
      </c>
      <c r="E47" s="118"/>
    </row>
    <row r="48" spans="1:5" x14ac:dyDescent="0.2">
      <c r="A48" s="114">
        <v>45</v>
      </c>
      <c r="B48" s="51" t="s">
        <v>143</v>
      </c>
      <c r="C48" s="50" t="s">
        <v>64</v>
      </c>
      <c r="D48" s="78">
        <v>1</v>
      </c>
      <c r="E48" s="118"/>
    </row>
    <row r="49" spans="1:5" x14ac:dyDescent="0.2">
      <c r="A49" s="114">
        <v>46</v>
      </c>
      <c r="B49" s="51" t="s">
        <v>144</v>
      </c>
      <c r="C49" s="50" t="s">
        <v>64</v>
      </c>
      <c r="D49" s="78">
        <v>1</v>
      </c>
      <c r="E49" s="118"/>
    </row>
    <row r="50" spans="1:5" x14ac:dyDescent="0.2">
      <c r="A50" s="114">
        <v>47</v>
      </c>
      <c r="B50" s="51" t="s">
        <v>145</v>
      </c>
      <c r="C50" s="50" t="s">
        <v>64</v>
      </c>
      <c r="D50" s="78">
        <v>1</v>
      </c>
      <c r="E50" s="118"/>
    </row>
    <row r="51" spans="1:5" x14ac:dyDescent="0.2">
      <c r="A51" s="114">
        <v>48</v>
      </c>
      <c r="B51" s="51" t="s">
        <v>146</v>
      </c>
      <c r="C51" s="50" t="s">
        <v>64</v>
      </c>
      <c r="D51" s="78">
        <v>1</v>
      </c>
      <c r="E51" s="118"/>
    </row>
    <row r="52" spans="1:5" ht="22.5" customHeight="1" x14ac:dyDescent="0.2">
      <c r="A52" s="120">
        <v>49</v>
      </c>
      <c r="B52" s="51" t="s">
        <v>147</v>
      </c>
      <c r="C52" s="78" t="s">
        <v>64</v>
      </c>
      <c r="D52" s="78">
        <v>1</v>
      </c>
      <c r="E52" s="118"/>
    </row>
    <row r="53" spans="1:5" x14ac:dyDescent="0.2">
      <c r="A53" s="120">
        <v>50</v>
      </c>
      <c r="B53" s="51" t="s">
        <v>157</v>
      </c>
      <c r="C53" s="78" t="s">
        <v>64</v>
      </c>
      <c r="D53" s="78">
        <v>1</v>
      </c>
      <c r="E53" s="118"/>
    </row>
    <row r="54" spans="1:5" x14ac:dyDescent="0.2">
      <c r="A54" s="120">
        <v>51</v>
      </c>
      <c r="B54" s="51" t="s">
        <v>158</v>
      </c>
      <c r="C54" s="78" t="s">
        <v>64</v>
      </c>
      <c r="D54" s="78">
        <v>1</v>
      </c>
      <c r="E54" s="118"/>
    </row>
    <row r="55" spans="1:5" x14ac:dyDescent="0.2">
      <c r="A55" s="120">
        <v>52</v>
      </c>
      <c r="B55" s="51" t="s">
        <v>159</v>
      </c>
      <c r="C55" s="78" t="s">
        <v>64</v>
      </c>
      <c r="D55" s="78">
        <v>1</v>
      </c>
      <c r="E55" s="118"/>
    </row>
    <row r="56" spans="1:5" x14ac:dyDescent="0.2">
      <c r="A56" s="120">
        <v>53</v>
      </c>
      <c r="B56" s="51" t="s">
        <v>160</v>
      </c>
      <c r="C56" s="78" t="s">
        <v>64</v>
      </c>
      <c r="D56" s="78">
        <v>1</v>
      </c>
      <c r="E56" s="118"/>
    </row>
    <row r="57" spans="1:5" ht="16.5" thickBot="1" x14ac:dyDescent="0.25">
      <c r="A57" s="121">
        <v>54</v>
      </c>
      <c r="B57" s="122" t="s">
        <v>161</v>
      </c>
      <c r="C57" s="123" t="s">
        <v>64</v>
      </c>
      <c r="D57" s="123">
        <v>1</v>
      </c>
      <c r="E57" s="124"/>
    </row>
    <row r="58" spans="1:5" ht="31.5" x14ac:dyDescent="0.2">
      <c r="A58" s="120">
        <v>55</v>
      </c>
      <c r="B58" s="51" t="s">
        <v>163</v>
      </c>
      <c r="C58" s="78" t="s">
        <v>51</v>
      </c>
      <c r="D58" s="78">
        <v>1</v>
      </c>
      <c r="E58" s="118"/>
    </row>
  </sheetData>
  <mergeCells count="2">
    <mergeCell ref="D1:E1"/>
    <mergeCell ref="A2:E2"/>
  </mergeCells>
  <phoneticPr fontId="0" type="noConversion"/>
  <pageMargins left="0.23622047244094491" right="0.23622047244094491" top="0" bottom="0" header="0.31496062992125984" footer="0.31496062992125984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0"/>
  <sheetViews>
    <sheetView view="pageBreakPreview" zoomScale="91" zoomScaleNormal="75" zoomScaleSheetLayoutView="91" zoomScalePageLayoutView="75" workbookViewId="0">
      <selection activeCell="A3" sqref="A3:F3"/>
    </sheetView>
  </sheetViews>
  <sheetFormatPr defaultRowHeight="15" x14ac:dyDescent="0.25"/>
  <cols>
    <col min="1" max="1" width="9.33203125" style="28"/>
    <col min="2" max="2" width="35" style="28" customWidth="1"/>
    <col min="3" max="3" width="15.83203125" style="28" customWidth="1"/>
    <col min="4" max="4" width="17.6640625" style="28" customWidth="1"/>
    <col min="5" max="6" width="17.83203125" style="28" customWidth="1"/>
    <col min="7" max="16384" width="9.33203125" style="28"/>
  </cols>
  <sheetData>
    <row r="1" spans="1:6" ht="15.75" customHeight="1" x14ac:dyDescent="0.25">
      <c r="E1" s="175" t="s">
        <v>124</v>
      </c>
      <c r="F1" s="175"/>
    </row>
    <row r="2" spans="1:6" ht="36" customHeight="1" x14ac:dyDescent="0.25">
      <c r="A2" s="177" t="s">
        <v>151</v>
      </c>
      <c r="B2" s="177"/>
      <c r="C2" s="177"/>
      <c r="D2" s="177"/>
      <c r="E2" s="177"/>
      <c r="F2" s="177"/>
    </row>
    <row r="3" spans="1:6" ht="30.75" customHeight="1" x14ac:dyDescent="0.25">
      <c r="A3" s="178" t="s">
        <v>33</v>
      </c>
      <c r="B3" s="178"/>
      <c r="C3" s="178"/>
      <c r="D3" s="178"/>
      <c r="E3" s="178"/>
      <c r="F3" s="178"/>
    </row>
    <row r="4" spans="1:6" ht="24.75" customHeight="1" thickBot="1" x14ac:dyDescent="0.3">
      <c r="A4" s="178" t="s">
        <v>167</v>
      </c>
      <c r="B4" s="178"/>
      <c r="C4" s="178"/>
      <c r="D4" s="178"/>
      <c r="E4" s="178"/>
      <c r="F4" s="178"/>
    </row>
    <row r="5" spans="1:6" s="30" customFormat="1" ht="43.5" customHeight="1" x14ac:dyDescent="0.25">
      <c r="A5" s="84" t="s">
        <v>0</v>
      </c>
      <c r="B5" s="85" t="s">
        <v>35</v>
      </c>
      <c r="C5" s="85" t="s">
        <v>36</v>
      </c>
      <c r="D5" s="85" t="s">
        <v>37</v>
      </c>
      <c r="E5" s="85" t="s">
        <v>38</v>
      </c>
      <c r="F5" s="86" t="s">
        <v>39</v>
      </c>
    </row>
    <row r="6" spans="1:6" s="30" customFormat="1" ht="33.75" customHeight="1" x14ac:dyDescent="0.25">
      <c r="A6" s="179" t="s">
        <v>112</v>
      </c>
      <c r="B6" s="180"/>
      <c r="C6" s="180"/>
      <c r="D6" s="181"/>
      <c r="E6" s="127"/>
      <c r="F6" s="128"/>
    </row>
    <row r="7" spans="1:6" s="40" customFormat="1" ht="31.5" customHeight="1" x14ac:dyDescent="0.25">
      <c r="A7" s="87">
        <v>1</v>
      </c>
      <c r="B7" s="88" t="s">
        <v>113</v>
      </c>
      <c r="C7" s="89" t="s">
        <v>115</v>
      </c>
      <c r="D7" s="37">
        <v>1</v>
      </c>
      <c r="E7" s="90"/>
      <c r="F7" s="91">
        <f>ROUND(D7*E7,2)</f>
        <v>0</v>
      </c>
    </row>
    <row r="8" spans="1:6" s="40" customFormat="1" ht="25.5" customHeight="1" x14ac:dyDescent="0.25">
      <c r="A8" s="87">
        <v>2</v>
      </c>
      <c r="B8" s="88" t="s">
        <v>169</v>
      </c>
      <c r="C8" s="89" t="s">
        <v>44</v>
      </c>
      <c r="D8" s="92">
        <v>1000</v>
      </c>
      <c r="E8" s="93"/>
      <c r="F8" s="91">
        <f>ROUND(D8*E8,2)</f>
        <v>0</v>
      </c>
    </row>
    <row r="9" spans="1:6" s="30" customFormat="1" ht="27" customHeight="1" x14ac:dyDescent="0.25">
      <c r="A9" s="179" t="s">
        <v>45</v>
      </c>
      <c r="B9" s="180"/>
      <c r="C9" s="180"/>
      <c r="D9" s="181"/>
      <c r="E9" s="127"/>
      <c r="F9" s="94">
        <f>SUM(F7:F8)</f>
        <v>0</v>
      </c>
    </row>
    <row r="10" spans="1:6" s="30" customFormat="1" ht="16.5" customHeight="1" thickBot="1" x14ac:dyDescent="0.3">
      <c r="A10" s="182" t="s">
        <v>165</v>
      </c>
      <c r="B10" s="183"/>
      <c r="C10" s="183"/>
      <c r="D10" s="183"/>
      <c r="E10" s="133"/>
      <c r="F10" s="134"/>
    </row>
    <row r="11" spans="1:6" s="30" customFormat="1" ht="45.75" customHeight="1" x14ac:dyDescent="0.25">
      <c r="A11" s="84" t="s">
        <v>0</v>
      </c>
      <c r="B11" s="95" t="s">
        <v>47</v>
      </c>
      <c r="C11" s="85" t="s">
        <v>36</v>
      </c>
      <c r="D11" s="85" t="s">
        <v>37</v>
      </c>
      <c r="E11" s="85" t="s">
        <v>38</v>
      </c>
      <c r="F11" s="96" t="s">
        <v>39</v>
      </c>
    </row>
    <row r="12" spans="1:6" s="30" customFormat="1" ht="33.75" customHeight="1" x14ac:dyDescent="0.25">
      <c r="A12" s="179" t="s">
        <v>168</v>
      </c>
      <c r="B12" s="180"/>
      <c r="C12" s="180"/>
      <c r="D12" s="181"/>
      <c r="E12" s="127"/>
      <c r="F12" s="128"/>
    </row>
    <row r="13" spans="1:6" s="30" customFormat="1" ht="48.75" customHeight="1" x14ac:dyDescent="0.25">
      <c r="A13" s="87">
        <v>1</v>
      </c>
      <c r="B13" s="97" t="s">
        <v>116</v>
      </c>
      <c r="C13" s="92" t="s">
        <v>51</v>
      </c>
      <c r="D13" s="92">
        <v>420</v>
      </c>
      <c r="E13" s="92"/>
      <c r="F13" s="98">
        <f>ROUND(D13*E13,2)</f>
        <v>0</v>
      </c>
    </row>
    <row r="14" spans="1:6" s="30" customFormat="1" ht="48.75" customHeight="1" x14ac:dyDescent="0.25">
      <c r="A14" s="87">
        <v>2</v>
      </c>
      <c r="B14" s="97" t="s">
        <v>117</v>
      </c>
      <c r="C14" s="92" t="s">
        <v>24</v>
      </c>
      <c r="D14" s="92">
        <v>1</v>
      </c>
      <c r="E14" s="90"/>
      <c r="F14" s="98">
        <f t="shared" ref="F14:F15" si="0">ROUND(D14*E14,2)</f>
        <v>0</v>
      </c>
    </row>
    <row r="15" spans="1:6" s="30" customFormat="1" ht="48.75" customHeight="1" x14ac:dyDescent="0.25">
      <c r="A15" s="87">
        <v>3</v>
      </c>
      <c r="B15" s="97" t="s">
        <v>118</v>
      </c>
      <c r="C15" s="92" t="s">
        <v>24</v>
      </c>
      <c r="D15" s="92">
        <v>1</v>
      </c>
      <c r="E15" s="90"/>
      <c r="F15" s="98">
        <f t="shared" si="0"/>
        <v>0</v>
      </c>
    </row>
    <row r="16" spans="1:6" s="30" customFormat="1" ht="27.75" customHeight="1" x14ac:dyDescent="0.25">
      <c r="A16" s="186" t="s">
        <v>55</v>
      </c>
      <c r="B16" s="187"/>
      <c r="C16" s="187"/>
      <c r="D16" s="187"/>
      <c r="E16" s="187"/>
      <c r="F16" s="99">
        <f>SUM(F13:F15)</f>
        <v>0</v>
      </c>
    </row>
    <row r="17" spans="1:6" s="30" customFormat="1" ht="27.75" customHeight="1" thickBot="1" x14ac:dyDescent="0.3">
      <c r="A17" s="188" t="s">
        <v>56</v>
      </c>
      <c r="B17" s="189"/>
      <c r="C17" s="189"/>
      <c r="D17" s="189"/>
      <c r="E17" s="189"/>
      <c r="F17" s="101">
        <f>F16+F9</f>
        <v>0</v>
      </c>
    </row>
    <row r="18" spans="1:6" s="29" customFormat="1" ht="36" customHeight="1" x14ac:dyDescent="0.2">
      <c r="A18" s="185" t="s">
        <v>119</v>
      </c>
      <c r="B18" s="185"/>
      <c r="C18" s="185"/>
      <c r="D18" s="185"/>
      <c r="E18" s="185"/>
      <c r="F18" s="185"/>
    </row>
    <row r="19" spans="1:6" s="29" customFormat="1" ht="36" customHeight="1" x14ac:dyDescent="0.2">
      <c r="A19" s="185" t="s">
        <v>120</v>
      </c>
      <c r="B19" s="185"/>
      <c r="C19" s="185"/>
      <c r="D19" s="185"/>
      <c r="E19" s="185"/>
      <c r="F19" s="185"/>
    </row>
    <row r="20" spans="1:6" s="29" customFormat="1" ht="36" customHeight="1" x14ac:dyDescent="0.2">
      <c r="A20" s="184" t="s">
        <v>121</v>
      </c>
      <c r="B20" s="184"/>
      <c r="C20" s="184"/>
      <c r="D20" s="184"/>
      <c r="E20" s="184"/>
      <c r="F20" s="100"/>
    </row>
  </sheetData>
  <mergeCells count="13">
    <mergeCell ref="A9:D9"/>
    <mergeCell ref="A10:D10"/>
    <mergeCell ref="A12:D12"/>
    <mergeCell ref="A20:E20"/>
    <mergeCell ref="A18:F18"/>
    <mergeCell ref="A19:F19"/>
    <mergeCell ref="A16:E16"/>
    <mergeCell ref="A17:E17"/>
    <mergeCell ref="E1:F1"/>
    <mergeCell ref="A2:F2"/>
    <mergeCell ref="A3:F3"/>
    <mergeCell ref="A4:F4"/>
    <mergeCell ref="A6:D6"/>
  </mergeCells>
  <pageMargins left="0.23622047244094491" right="0.23622047244094491" top="0" bottom="0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0"/>
  <sheetViews>
    <sheetView view="pageBreakPreview" zoomScale="91" zoomScaleNormal="75" zoomScaleSheetLayoutView="91" zoomScalePageLayoutView="75" workbookViewId="0">
      <selection activeCell="A10" sqref="A10:D10"/>
    </sheetView>
  </sheetViews>
  <sheetFormatPr defaultRowHeight="15" x14ac:dyDescent="0.25"/>
  <cols>
    <col min="1" max="1" width="9.33203125" style="28"/>
    <col min="2" max="2" width="35" style="28" customWidth="1"/>
    <col min="3" max="3" width="15.83203125" style="28" customWidth="1"/>
    <col min="4" max="4" width="17.6640625" style="28" customWidth="1"/>
    <col min="5" max="5" width="17.83203125" style="28" customWidth="1"/>
    <col min="6" max="6" width="16.33203125" style="28" customWidth="1"/>
    <col min="7" max="16384" width="9.33203125" style="28"/>
  </cols>
  <sheetData>
    <row r="1" spans="1:8" ht="26.25" customHeight="1" x14ac:dyDescent="0.25">
      <c r="E1" s="175" t="s">
        <v>125</v>
      </c>
      <c r="F1" s="175"/>
    </row>
    <row r="2" spans="1:8" ht="38.25" customHeight="1" x14ac:dyDescent="0.25">
      <c r="A2" s="177" t="s">
        <v>152</v>
      </c>
      <c r="B2" s="177"/>
      <c r="C2" s="177"/>
      <c r="D2" s="177"/>
      <c r="E2" s="177"/>
      <c r="F2" s="177"/>
    </row>
    <row r="3" spans="1:8" ht="30.75" customHeight="1" x14ac:dyDescent="0.25">
      <c r="A3" s="178" t="s">
        <v>33</v>
      </c>
      <c r="B3" s="178"/>
      <c r="C3" s="178"/>
      <c r="D3" s="178"/>
      <c r="E3" s="178"/>
      <c r="F3" s="178"/>
    </row>
    <row r="4" spans="1:8" ht="24.75" customHeight="1" thickBot="1" x14ac:dyDescent="0.3">
      <c r="A4" s="190" t="s">
        <v>164</v>
      </c>
      <c r="B4" s="190"/>
      <c r="C4" s="190"/>
      <c r="D4" s="190"/>
      <c r="E4" s="190"/>
      <c r="F4" s="190"/>
      <c r="G4" s="190"/>
      <c r="H4" s="190"/>
    </row>
    <row r="5" spans="1:8" s="30" customFormat="1" ht="43.5" customHeight="1" x14ac:dyDescent="0.25">
      <c r="A5" s="84" t="s">
        <v>0</v>
      </c>
      <c r="B5" s="85" t="s">
        <v>35</v>
      </c>
      <c r="C5" s="85" t="s">
        <v>36</v>
      </c>
      <c r="D5" s="85" t="s">
        <v>37</v>
      </c>
      <c r="E5" s="85" t="s">
        <v>38</v>
      </c>
      <c r="F5" s="86" t="s">
        <v>39</v>
      </c>
    </row>
    <row r="6" spans="1:8" s="30" customFormat="1" ht="33.75" customHeight="1" x14ac:dyDescent="0.25">
      <c r="A6" s="179" t="s">
        <v>112</v>
      </c>
      <c r="B6" s="180"/>
      <c r="C6" s="180"/>
      <c r="D6" s="181"/>
      <c r="E6" s="127"/>
      <c r="F6" s="128"/>
    </row>
    <row r="7" spans="1:8" s="40" customFormat="1" ht="25.5" customHeight="1" x14ac:dyDescent="0.25">
      <c r="A7" s="87">
        <v>1</v>
      </c>
      <c r="B7" s="88" t="s">
        <v>113</v>
      </c>
      <c r="C7" s="89" t="s">
        <v>115</v>
      </c>
      <c r="D7" s="37">
        <v>1</v>
      </c>
      <c r="E7" s="90"/>
      <c r="F7" s="91">
        <f>ROUND(D7*E7,2)</f>
        <v>0</v>
      </c>
    </row>
    <row r="8" spans="1:8" s="40" customFormat="1" ht="25.5" customHeight="1" x14ac:dyDescent="0.25">
      <c r="A8" s="87">
        <v>2</v>
      </c>
      <c r="B8" s="88" t="s">
        <v>169</v>
      </c>
      <c r="C8" s="89" t="s">
        <v>44</v>
      </c>
      <c r="D8" s="92">
        <v>1500</v>
      </c>
      <c r="E8" s="93"/>
      <c r="F8" s="91">
        <f>ROUND(D8*E8,2)</f>
        <v>0</v>
      </c>
    </row>
    <row r="9" spans="1:8" s="30" customFormat="1" ht="27" customHeight="1" x14ac:dyDescent="0.25">
      <c r="A9" s="179" t="s">
        <v>45</v>
      </c>
      <c r="B9" s="180"/>
      <c r="C9" s="180"/>
      <c r="D9" s="181"/>
      <c r="E9" s="127"/>
      <c r="F9" s="94">
        <f>SUM(F7:F8)</f>
        <v>0</v>
      </c>
    </row>
    <row r="10" spans="1:8" s="30" customFormat="1" ht="30" customHeight="1" thickBot="1" x14ac:dyDescent="0.3">
      <c r="A10" s="182" t="s">
        <v>46</v>
      </c>
      <c r="B10" s="183"/>
      <c r="C10" s="183"/>
      <c r="D10" s="183"/>
      <c r="E10" s="133"/>
      <c r="F10" s="134"/>
    </row>
    <row r="11" spans="1:8" s="30" customFormat="1" ht="45" customHeight="1" x14ac:dyDescent="0.25">
      <c r="A11" s="84" t="s">
        <v>0</v>
      </c>
      <c r="B11" s="95" t="s">
        <v>47</v>
      </c>
      <c r="C11" s="85" t="s">
        <v>36</v>
      </c>
      <c r="D11" s="85" t="s">
        <v>37</v>
      </c>
      <c r="E11" s="85" t="s">
        <v>38</v>
      </c>
      <c r="F11" s="96" t="s">
        <v>39</v>
      </c>
    </row>
    <row r="12" spans="1:8" s="30" customFormat="1" ht="33.75" customHeight="1" x14ac:dyDescent="0.25">
      <c r="A12" s="179" t="s">
        <v>168</v>
      </c>
      <c r="B12" s="180"/>
      <c r="C12" s="180"/>
      <c r="D12" s="181"/>
      <c r="E12" s="127"/>
      <c r="F12" s="128"/>
    </row>
    <row r="13" spans="1:8" s="30" customFormat="1" ht="27.75" customHeight="1" x14ac:dyDescent="0.25">
      <c r="A13" s="87">
        <v>1</v>
      </c>
      <c r="B13" s="97" t="s">
        <v>116</v>
      </c>
      <c r="C13" s="92" t="s">
        <v>51</v>
      </c>
      <c r="D13" s="92">
        <v>420</v>
      </c>
      <c r="E13" s="92"/>
      <c r="F13" s="98">
        <f t="shared" ref="F13:F15" si="0">ROUND(D13*E13,2)</f>
        <v>0</v>
      </c>
    </row>
    <row r="14" spans="1:8" s="30" customFormat="1" ht="27.75" customHeight="1" x14ac:dyDescent="0.25">
      <c r="A14" s="87">
        <v>2</v>
      </c>
      <c r="B14" s="97" t="s">
        <v>171</v>
      </c>
      <c r="C14" s="92" t="s">
        <v>24</v>
      </c>
      <c r="D14" s="92">
        <v>1</v>
      </c>
      <c r="E14" s="90"/>
      <c r="F14" s="90">
        <f t="shared" si="0"/>
        <v>0</v>
      </c>
    </row>
    <row r="15" spans="1:8" s="30" customFormat="1" ht="27.75" customHeight="1" x14ac:dyDescent="0.25">
      <c r="A15" s="87">
        <v>3</v>
      </c>
      <c r="B15" s="97" t="s">
        <v>170</v>
      </c>
      <c r="C15" s="92" t="s">
        <v>24</v>
      </c>
      <c r="D15" s="92">
        <v>1</v>
      </c>
      <c r="E15" s="90"/>
      <c r="F15" s="90">
        <f t="shared" si="0"/>
        <v>0</v>
      </c>
    </row>
    <row r="16" spans="1:8" s="30" customFormat="1" ht="27.75" customHeight="1" x14ac:dyDescent="0.25">
      <c r="A16" s="186" t="s">
        <v>55</v>
      </c>
      <c r="B16" s="187"/>
      <c r="C16" s="187"/>
      <c r="D16" s="187"/>
      <c r="E16" s="187"/>
      <c r="F16" s="99">
        <f>SUM(F13:F15)</f>
        <v>0</v>
      </c>
    </row>
    <row r="17" spans="1:6" s="30" customFormat="1" ht="27.75" customHeight="1" thickBot="1" x14ac:dyDescent="0.3">
      <c r="A17" s="188" t="s">
        <v>56</v>
      </c>
      <c r="B17" s="189"/>
      <c r="C17" s="189"/>
      <c r="D17" s="189"/>
      <c r="E17" s="189"/>
      <c r="F17" s="101">
        <f>F16+F9</f>
        <v>0</v>
      </c>
    </row>
    <row r="18" spans="1:6" s="29" customFormat="1" ht="34.5" customHeight="1" x14ac:dyDescent="0.2">
      <c r="A18" s="185" t="s">
        <v>119</v>
      </c>
      <c r="B18" s="185"/>
      <c r="C18" s="185"/>
      <c r="D18" s="185"/>
      <c r="E18" s="185"/>
      <c r="F18" s="185"/>
    </row>
    <row r="19" spans="1:6" s="29" customFormat="1" ht="34.5" customHeight="1" x14ac:dyDescent="0.2">
      <c r="A19" s="185" t="s">
        <v>120</v>
      </c>
      <c r="B19" s="185"/>
      <c r="C19" s="185"/>
      <c r="D19" s="185"/>
      <c r="E19" s="185"/>
      <c r="F19" s="185"/>
    </row>
    <row r="20" spans="1:6" s="29" customFormat="1" ht="34.5" customHeight="1" x14ac:dyDescent="0.2">
      <c r="A20" s="184" t="s">
        <v>121</v>
      </c>
      <c r="B20" s="184"/>
      <c r="C20" s="184"/>
      <c r="D20" s="184"/>
      <c r="E20" s="184"/>
      <c r="F20" s="100"/>
    </row>
  </sheetData>
  <mergeCells count="13">
    <mergeCell ref="A18:F18"/>
    <mergeCell ref="A19:F19"/>
    <mergeCell ref="A20:E20"/>
    <mergeCell ref="A2:F2"/>
    <mergeCell ref="A3:F3"/>
    <mergeCell ref="E1:F1"/>
    <mergeCell ref="A4:H4"/>
    <mergeCell ref="A16:E16"/>
    <mergeCell ref="A17:E17"/>
    <mergeCell ref="A6:D6"/>
    <mergeCell ref="A9:D9"/>
    <mergeCell ref="A10:D10"/>
    <mergeCell ref="A12:D12"/>
  </mergeCells>
  <pageMargins left="0.23622047244094491" right="0.23622047244094491" top="0" bottom="0" header="0.31496062992125984" footer="0.31496062992125984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"/>
  <sheetViews>
    <sheetView view="pageBreakPreview" zoomScale="91" zoomScaleNormal="75" zoomScaleSheetLayoutView="91" zoomScalePageLayoutView="75" workbookViewId="0">
      <selection activeCell="A15" sqref="A15:D15"/>
    </sheetView>
  </sheetViews>
  <sheetFormatPr defaultRowHeight="15" x14ac:dyDescent="0.25"/>
  <cols>
    <col min="1" max="1" width="9.33203125" style="28"/>
    <col min="2" max="2" width="35" style="28" customWidth="1"/>
    <col min="3" max="3" width="28.83203125" style="28" customWidth="1"/>
    <col min="4" max="4" width="28" style="28" customWidth="1"/>
    <col min="5" max="16384" width="9.33203125" style="28"/>
  </cols>
  <sheetData>
    <row r="1" spans="1:6" ht="26.25" customHeight="1" x14ac:dyDescent="0.25">
      <c r="E1" s="191" t="s">
        <v>135</v>
      </c>
      <c r="F1" s="191"/>
    </row>
    <row r="2" spans="1:6" ht="38.25" customHeight="1" x14ac:dyDescent="0.25">
      <c r="A2" s="177" t="s">
        <v>126</v>
      </c>
      <c r="B2" s="177"/>
      <c r="C2" s="177"/>
      <c r="D2" s="177"/>
    </row>
    <row r="3" spans="1:6" ht="53.25" customHeight="1" thickBot="1" x14ac:dyDescent="0.3">
      <c r="A3" s="178" t="s">
        <v>131</v>
      </c>
      <c r="B3" s="178"/>
      <c r="C3" s="178"/>
      <c r="D3" s="178"/>
    </row>
    <row r="4" spans="1:6" s="30" customFormat="1" ht="43.5" customHeight="1" x14ac:dyDescent="0.25">
      <c r="A4" s="69" t="s">
        <v>0</v>
      </c>
      <c r="B4" s="70" t="s">
        <v>35</v>
      </c>
      <c r="C4" s="70" t="s">
        <v>36</v>
      </c>
      <c r="D4" s="71" t="s">
        <v>114</v>
      </c>
    </row>
    <row r="5" spans="1:6" s="30" customFormat="1" ht="26.25" customHeight="1" x14ac:dyDescent="0.25">
      <c r="A5" s="192" t="s">
        <v>127</v>
      </c>
      <c r="B5" s="193"/>
      <c r="C5" s="193"/>
      <c r="D5" s="194"/>
    </row>
    <row r="6" spans="1:6" s="40" customFormat="1" ht="26.25" customHeight="1" x14ac:dyDescent="0.25">
      <c r="A6" s="61">
        <v>1</v>
      </c>
      <c r="B6" s="58" t="s">
        <v>129</v>
      </c>
      <c r="C6" s="59" t="s">
        <v>148</v>
      </c>
      <c r="D6" s="74"/>
    </row>
    <row r="7" spans="1:6" s="30" customFormat="1" ht="26.25" customHeight="1" x14ac:dyDescent="0.25">
      <c r="A7" s="61">
        <v>2</v>
      </c>
      <c r="B7" s="62" t="s">
        <v>130</v>
      </c>
      <c r="C7" s="59" t="s">
        <v>148</v>
      </c>
      <c r="D7" s="74"/>
    </row>
    <row r="8" spans="1:6" s="30" customFormat="1" ht="26.25" customHeight="1" x14ac:dyDescent="0.25">
      <c r="A8" s="61">
        <v>3</v>
      </c>
      <c r="B8" s="62" t="s">
        <v>43</v>
      </c>
      <c r="C8" s="59" t="s">
        <v>44</v>
      </c>
      <c r="D8" s="63"/>
    </row>
    <row r="9" spans="1:6" s="30" customFormat="1" ht="26.25" customHeight="1" x14ac:dyDescent="0.25">
      <c r="A9" s="192" t="s">
        <v>128</v>
      </c>
      <c r="B9" s="193"/>
      <c r="C9" s="193"/>
      <c r="D9" s="194"/>
    </row>
    <row r="10" spans="1:6" s="30" customFormat="1" ht="26.25" customHeight="1" x14ac:dyDescent="0.25">
      <c r="A10" s="61">
        <v>1</v>
      </c>
      <c r="B10" s="58" t="s">
        <v>129</v>
      </c>
      <c r="C10" s="59" t="s">
        <v>148</v>
      </c>
      <c r="D10" s="60"/>
    </row>
    <row r="11" spans="1:6" ht="26.25" customHeight="1" x14ac:dyDescent="0.25">
      <c r="A11" s="61">
        <v>2</v>
      </c>
      <c r="B11" s="62" t="s">
        <v>130</v>
      </c>
      <c r="C11" s="59" t="s">
        <v>148</v>
      </c>
      <c r="D11" s="74"/>
    </row>
    <row r="12" spans="1:6" ht="26.25" customHeight="1" thickBot="1" x14ac:dyDescent="0.3">
      <c r="A12" s="64">
        <v>3</v>
      </c>
      <c r="B12" s="65" t="s">
        <v>43</v>
      </c>
      <c r="C12" s="66" t="s">
        <v>44</v>
      </c>
      <c r="D12" s="72"/>
    </row>
    <row r="13" spans="1:6" x14ac:dyDescent="0.25">
      <c r="A13" s="67"/>
      <c r="B13" s="67"/>
      <c r="C13" s="68"/>
      <c r="D13" s="67"/>
    </row>
    <row r="14" spans="1:6" ht="15.75" x14ac:dyDescent="0.25">
      <c r="A14" s="156"/>
      <c r="B14" s="156"/>
      <c r="C14" s="156"/>
      <c r="D14" s="156"/>
    </row>
    <row r="15" spans="1:6" ht="45.75" customHeight="1" x14ac:dyDescent="0.25">
      <c r="A15" s="156" t="s">
        <v>132</v>
      </c>
      <c r="B15" s="156"/>
      <c r="C15" s="156"/>
      <c r="D15" s="156"/>
    </row>
  </sheetData>
  <mergeCells count="7">
    <mergeCell ref="A14:D14"/>
    <mergeCell ref="A15:D15"/>
    <mergeCell ref="E1:F1"/>
    <mergeCell ref="A9:D9"/>
    <mergeCell ref="A2:D2"/>
    <mergeCell ref="A3:D3"/>
    <mergeCell ref="A5:D5"/>
  </mergeCells>
  <pageMargins left="0.23622047244094491" right="0.23622047244094491" top="0" bottom="0" header="0.31496062992125984" footer="0.31496062992125984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4"/>
  <sheetViews>
    <sheetView workbookViewId="0">
      <selection activeCell="D20" sqref="D20"/>
    </sheetView>
  </sheetViews>
  <sheetFormatPr defaultRowHeight="11.25" x14ac:dyDescent="0.2"/>
  <cols>
    <col min="1" max="1" width="9.33203125" customWidth="1"/>
    <col min="2" max="2" width="35" customWidth="1"/>
    <col min="3" max="4" width="28.83203125" customWidth="1"/>
    <col min="5" max="5" width="28" customWidth="1"/>
  </cols>
  <sheetData>
    <row r="1" spans="1:5" ht="15.75" x14ac:dyDescent="0.25">
      <c r="A1" s="28"/>
      <c r="B1" s="28"/>
      <c r="C1" s="191" t="s">
        <v>137</v>
      </c>
      <c r="D1" s="191"/>
      <c r="E1" s="191"/>
    </row>
    <row r="2" spans="1:5" ht="18.75" x14ac:dyDescent="0.2">
      <c r="A2" s="177" t="s">
        <v>126</v>
      </c>
      <c r="B2" s="177"/>
      <c r="C2" s="177"/>
      <c r="D2" s="177"/>
      <c r="E2" s="177"/>
    </row>
    <row r="3" spans="1:5" ht="36.75" customHeight="1" thickBot="1" x14ac:dyDescent="0.25">
      <c r="A3" s="196" t="s">
        <v>149</v>
      </c>
      <c r="B3" s="196"/>
      <c r="C3" s="196"/>
      <c r="D3" s="196"/>
      <c r="E3" s="196"/>
    </row>
    <row r="4" spans="1:5" ht="31.5" x14ac:dyDescent="0.2">
      <c r="A4" s="31" t="s">
        <v>0</v>
      </c>
      <c r="B4" s="32" t="s">
        <v>35</v>
      </c>
      <c r="C4" s="32" t="s">
        <v>36</v>
      </c>
      <c r="D4" s="103" t="s">
        <v>141</v>
      </c>
      <c r="E4" s="33" t="s">
        <v>114</v>
      </c>
    </row>
    <row r="5" spans="1:5" ht="15.75" customHeight="1" x14ac:dyDescent="0.2">
      <c r="A5" s="162" t="s">
        <v>140</v>
      </c>
      <c r="B5" s="163"/>
      <c r="C5" s="163"/>
      <c r="D5" s="164"/>
      <c r="E5" s="126"/>
    </row>
    <row r="6" spans="1:5" ht="31.5" x14ac:dyDescent="0.2">
      <c r="A6" s="34">
        <v>1</v>
      </c>
      <c r="B6" s="45" t="s">
        <v>138</v>
      </c>
      <c r="C6" s="37" t="s">
        <v>42</v>
      </c>
      <c r="D6" s="41">
        <v>1</v>
      </c>
      <c r="E6" s="104"/>
    </row>
    <row r="7" spans="1:5" ht="24.75" customHeight="1" x14ac:dyDescent="0.2">
      <c r="A7" s="34">
        <v>2</v>
      </c>
      <c r="B7" s="45" t="s">
        <v>139</v>
      </c>
      <c r="C7" s="37" t="s">
        <v>42</v>
      </c>
      <c r="D7" s="41">
        <v>1</v>
      </c>
      <c r="E7" s="104"/>
    </row>
    <row r="8" spans="1:5" ht="30.75" customHeight="1" thickBot="1" x14ac:dyDescent="0.25">
      <c r="A8" s="105">
        <v>3</v>
      </c>
      <c r="B8" s="106" t="s">
        <v>43</v>
      </c>
      <c r="C8" s="107" t="s">
        <v>44</v>
      </c>
      <c r="D8" s="108">
        <v>1</v>
      </c>
      <c r="E8" s="109"/>
    </row>
    <row r="9" spans="1:5" ht="15" x14ac:dyDescent="0.2">
      <c r="A9" s="67"/>
      <c r="B9" s="67"/>
      <c r="C9" s="68"/>
      <c r="D9" s="68"/>
      <c r="E9" s="67"/>
    </row>
    <row r="10" spans="1:5" ht="15.75" x14ac:dyDescent="0.2">
      <c r="A10" s="156"/>
      <c r="B10" s="156"/>
      <c r="C10" s="156"/>
      <c r="D10" s="156"/>
      <c r="E10" s="156"/>
    </row>
    <row r="11" spans="1:5" ht="51" customHeight="1" x14ac:dyDescent="0.2">
      <c r="A11" s="156" t="s">
        <v>153</v>
      </c>
      <c r="B11" s="156"/>
      <c r="C11" s="156"/>
      <c r="D11" s="156"/>
      <c r="E11" s="156"/>
    </row>
    <row r="12" spans="1:5" ht="52.5" customHeight="1" x14ac:dyDescent="0.2">
      <c r="A12" s="156" t="s">
        <v>155</v>
      </c>
      <c r="B12" s="156"/>
      <c r="C12" s="156"/>
      <c r="D12" s="156"/>
      <c r="E12" s="156"/>
    </row>
    <row r="13" spans="1:5" ht="39" customHeight="1" x14ac:dyDescent="0.2">
      <c r="A13" s="195" t="s">
        <v>154</v>
      </c>
      <c r="B13" s="195"/>
      <c r="C13" s="195"/>
      <c r="D13" s="195"/>
      <c r="E13" s="195"/>
    </row>
    <row r="14" spans="1:5" ht="18.75" customHeight="1" x14ac:dyDescent="0.2"/>
  </sheetData>
  <mergeCells count="8">
    <mergeCell ref="A13:E13"/>
    <mergeCell ref="A12:E12"/>
    <mergeCell ref="C1:E1"/>
    <mergeCell ref="A11:E11"/>
    <mergeCell ref="A2:E2"/>
    <mergeCell ref="A3:E3"/>
    <mergeCell ref="A10:E10"/>
    <mergeCell ref="A5:D5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Bloshenkov</dc:creator>
  <cp:lastModifiedBy>Дорохова Юлія</cp:lastModifiedBy>
  <cp:lastPrinted>2022-05-16T08:47:42Z</cp:lastPrinted>
  <dcterms:created xsi:type="dcterms:W3CDTF">2017-02-22T11:25:18Z</dcterms:created>
  <dcterms:modified xsi:type="dcterms:W3CDTF">2023-03-02T15:07:38Z</dcterms:modified>
</cp:coreProperties>
</file>